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JAVNE NABAVKE DELJENI\Plan 2024\"/>
    </mc:Choice>
  </mc:AlternateContent>
  <bookViews>
    <workbookView xWindow="0" yWindow="0" windowWidth="21570" windowHeight="7995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<sst xmlns="http://schemas.openxmlformats.org/spreadsheetml/2006/main" count="19271" uniqueCount="19057">
  <si>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</si>
  <si>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</si>
  <si>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</si>
  <si>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</si>
  <si>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</si>
  <si>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</si>
  <si>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</si>
  <si>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</si>
  <si>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</si>
  <si>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</si>
  <si>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</si>
  <si>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</si>
  <si>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</si>
  <si>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</si>
  <si>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</si>
  <si>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</si>
  <si>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</si>
  <si>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</si>
  <si>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</si>
  <si>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</si>
  <si>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</si>
  <si>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</si>
  <si>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</si>
  <si>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</si>
  <si>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</si>
  <si>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</si>
  <si>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</si>
  <si>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</si>
  <si>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</si>
  <si>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</si>
  <si>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</si>
  <si>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</si>
  <si>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</si>
  <si>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</si>
  <si>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</si>
  <si>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</si>
  <si>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</si>
  <si>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</si>
  <si>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</si>
  <si>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</si>
  <si>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</si>
  <si>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</si>
  <si>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</si>
  <si>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</si>
  <si>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</si>
  <si>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</si>
  <si>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</si>
  <si>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</si>
  <si>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</si>
  <si>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</si>
  <si>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</si>
  <si>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</si>
  <si>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</si>
  <si>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</si>
  <si>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</si>
  <si>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</si>
  <si>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</si>
  <si>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</si>
  <si>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</si>
  <si>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</si>
  <si>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</si>
  <si>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</si>
  <si>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</si>
  <si>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</si>
  <si>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</si>
  <si>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</si>
  <si>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</si>
  <si>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</si>
  <si>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</si>
  <si>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</si>
  <si>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</si>
  <si>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</si>
  <si>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</si>
  <si>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</si>
  <si>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</si>
  <si>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</si>
  <si>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</si>
  <si>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</si>
  <si>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</si>
  <si>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</si>
  <si>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</si>
  <si>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</si>
  <si>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</si>
  <si>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</si>
  <si>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</si>
  <si>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</si>
  <si>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</si>
  <si>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</si>
  <si>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</si>
  <si>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</si>
  <si>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</si>
  <si>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</si>
  <si>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</si>
  <si>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</si>
  <si>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</si>
  <si>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</si>
  <si>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</si>
  <si>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</si>
  <si>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</si>
  <si>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</si>
  <si>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</si>
  <si>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</si>
  <si>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</si>
  <si>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</si>
  <si>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</si>
  <si>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</si>
  <si>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</si>
  <si>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</si>
  <si>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</si>
  <si>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</si>
  <si>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</si>
  <si>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</si>
  <si>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</si>
  <si>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</si>
  <si>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</si>
  <si>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</si>
  <si>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</si>
  <si>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</si>
  <si>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</si>
  <si>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</si>
  <si>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</si>
  <si>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</si>
  <si>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</si>
  <si>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</si>
  <si>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</si>
  <si>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</si>
  <si>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</si>
  <si>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</si>
  <si>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</si>
  <si>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</si>
  <si>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</si>
  <si>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</si>
  <si>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</si>
  <si>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</si>
  <si>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</si>
  <si>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</si>
  <si>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</si>
  <si>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</si>
  <si>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</si>
  <si>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</si>
  <si>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</si>
  <si>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</si>
  <si>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</si>
  <si>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</si>
  <si>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</si>
  <si>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</si>
  <si>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</si>
  <si>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</si>
  <si>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</si>
  <si>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</si>
  <si>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</si>
  <si>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</si>
  <si>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</si>
  <si>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</si>
  <si>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</si>
  <si>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</si>
  <si>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</si>
  <si>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</si>
  <si>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</si>
  <si>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</si>
  <si>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</si>
  <si>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</si>
  <si>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</si>
  <si>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</si>
  <si>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</si>
  <si>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</si>
  <si>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</si>
  <si>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</si>
  <si>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</si>
  <si>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</si>
  <si>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</si>
  <si>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</si>
  <si>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</si>
  <si>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</si>
  <si>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</si>
  <si>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</si>
  <si>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</si>
  <si>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</si>
  <si>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</si>
  <si>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</si>
  <si>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</si>
  <si>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</si>
  <si>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</si>
  <si>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</si>
  <si>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</si>
  <si>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</si>
  <si>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</si>
  <si>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</si>
  <si>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</si>
  <si>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</si>
  <si>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</si>
  <si>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</si>
  <si>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</si>
  <si>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</si>
  <si>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</si>
  <si>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</si>
  <si>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</si>
  <si>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</si>
  <si>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</si>
  <si>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</si>
  <si>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</si>
  <si>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</si>
  <si>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</si>
  <si>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</si>
  <si>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</si>
  <si>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</si>
  <si>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</si>
  <si>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</si>
  <si>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</si>
  <si>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</si>
  <si>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</si>
  <si>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</si>
  <si>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</si>
  <si>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</si>
  <si>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</si>
  <si>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</si>
  <si>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</si>
  <si>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</si>
  <si>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</si>
  <si>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</si>
  <si>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</si>
  <si>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</si>
  <si>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</si>
  <si>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</si>
  <si>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</si>
  <si>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</si>
  <si>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</si>
  <si>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</si>
  <si>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</si>
  <si>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</si>
  <si>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</si>
  <si>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</si>
  <si>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</si>
  <si>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</si>
  <si>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</si>
  <si>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</si>
  <si>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</si>
  <si>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</si>
  <si>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</si>
  <si>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</si>
  <si>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</si>
  <si>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</si>
  <si>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</si>
  <si>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</si>
  <si>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</si>
  <si>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</si>
  <si>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</si>
  <si>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</si>
  <si>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</si>
  <si>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</si>
  <si>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</si>
  <si>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</si>
  <si>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</si>
  <si>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</si>
  <si>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</si>
  <si>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</si>
  <si>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</si>
  <si>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</si>
  <si>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</si>
  <si>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</si>
  <si>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</si>
  <si>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</si>
  <si>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</si>
  <si>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</si>
  <si>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</si>
  <si>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</si>
  <si>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</si>
  <si>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</si>
  <si>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</si>
  <si>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</si>
  <si>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</si>
  <si>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</si>
  <si>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</si>
  <si>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</si>
  <si>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</si>
  <si>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</si>
  <si>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</si>
  <si>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</si>
  <si>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</si>
  <si>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</si>
  <si>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</si>
  <si>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</si>
  <si>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</si>
  <si>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</si>
  <si>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</si>
  <si>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</si>
  <si>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</si>
  <si>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</si>
  <si>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</si>
  <si>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</si>
  <si>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</si>
  <si>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</si>
  <si>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</si>
  <si>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</si>
  <si>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</si>
  <si>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</si>
  <si>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</si>
  <si>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</si>
  <si>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</si>
  <si>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</si>
  <si>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</si>
  <si>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</si>
  <si>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</si>
  <si>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</si>
  <si>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</si>
  <si>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</si>
  <si>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</si>
  <si>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</si>
  <si>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</si>
  <si>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</si>
  <si>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</si>
  <si>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</si>
  <si>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</si>
  <si>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</si>
  <si>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</si>
  <si>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</si>
  <si>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</si>
  <si>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</si>
  <si>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</si>
  <si>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</si>
  <si>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</si>
  <si>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</si>
  <si>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</si>
  <si>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</si>
  <si>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</si>
  <si>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</si>
  <si>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</si>
  <si>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</si>
  <si>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</si>
  <si>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</si>
  <si>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</si>
  <si>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</si>
  <si>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</si>
  <si>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</si>
  <si>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</si>
  <si>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</si>
  <si>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</si>
  <si>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</si>
  <si>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</si>
  <si>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</si>
  <si>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</si>
  <si>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</si>
  <si>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</si>
  <si>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</si>
  <si>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</si>
  <si>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</si>
  <si>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</si>
  <si>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</si>
  <si>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</si>
  <si>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</si>
  <si>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</si>
  <si>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</si>
  <si>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</si>
  <si>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</si>
  <si>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</si>
  <si>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</si>
  <si>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</si>
  <si>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</si>
  <si>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</si>
  <si>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</si>
  <si>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</si>
  <si>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</si>
  <si>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</si>
  <si>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</si>
  <si>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</si>
  <si>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</si>
  <si>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</si>
  <si>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</si>
  <si>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</si>
  <si>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</si>
  <si>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</si>
  <si>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</si>
  <si>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</si>
  <si>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</si>
  <si>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</si>
  <si>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</si>
  <si>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</si>
  <si>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</si>
  <si>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</si>
  <si>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</si>
  <si>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</si>
  <si>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</si>
  <si>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</si>
  <si>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</si>
  <si>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</si>
  <si>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</si>
  <si>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</si>
  <si>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</si>
  <si>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</si>
  <si>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</si>
  <si>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</si>
  <si>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</si>
  <si>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</si>
  <si>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</si>
  <si>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</si>
  <si>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</si>
  <si>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</si>
  <si>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</si>
  <si>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</si>
  <si>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</si>
  <si>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</si>
  <si>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</si>
  <si>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</si>
  <si>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</si>
  <si>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</si>
  <si>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</si>
  <si>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</si>
  <si>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</si>
  <si>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</si>
  <si>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</si>
  <si>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</si>
  <si>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</si>
  <si>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</si>
  <si>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</si>
  <si>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</si>
  <si>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</si>
  <si>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</si>
  <si>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</si>
  <si>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</si>
  <si>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</si>
  <si>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</si>
  <si>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</si>
  <si>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</si>
  <si>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</si>
  <si>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</si>
  <si>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</si>
  <si>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</si>
  <si>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</si>
  <si>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</si>
  <si>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</si>
  <si>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</si>
  <si>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</si>
  <si>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</si>
  <si>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</si>
  <si>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</si>
  <si>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</si>
  <si>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</si>
  <si>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</si>
  <si>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</si>
  <si>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</si>
  <si>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</si>
  <si>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</si>
  <si>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</si>
  <si>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</si>
  <si>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</si>
  <si>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</si>
  <si>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</si>
  <si>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</si>
  <si>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</si>
  <si>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</si>
  <si>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</si>
  <si>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</si>
  <si>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</si>
  <si>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</si>
  <si>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</si>
  <si>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</si>
  <si>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</si>
  <si>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</si>
  <si>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</si>
  <si>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</si>
  <si>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</si>
  <si>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</si>
  <si>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</si>
  <si>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</si>
  <si>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</si>
  <si>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</si>
  <si>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</si>
  <si>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</si>
  <si>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</si>
  <si>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</si>
  <si>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</si>
  <si>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</si>
  <si>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</si>
  <si>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</si>
  <si>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</si>
  <si>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</si>
  <si>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</si>
  <si>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</si>
  <si>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</si>
  <si>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</si>
  <si>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</si>
  <si>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</si>
  <si>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</si>
  <si>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</si>
  <si>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</si>
  <si>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</si>
  <si>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</si>
  <si>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</si>
  <si>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</si>
  <si>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</si>
  <si>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</si>
  <si>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</si>
  <si>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</si>
  <si>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</si>
  <si>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</si>
  <si>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</si>
  <si>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</si>
  <si>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</si>
  <si>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</si>
  <si>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</si>
  <si>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</si>
  <si>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</si>
  <si>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</si>
  <si>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</si>
  <si>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</si>
  <si>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</si>
  <si>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</si>
  <si>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</si>
  <si>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</si>
  <si>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</si>
  <si>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</si>
  <si>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</si>
  <si>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</si>
  <si>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</si>
  <si>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</si>
  <si>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</si>
  <si>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</si>
  <si>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</si>
  <si>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</si>
  <si>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</si>
  <si>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</si>
  <si>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</si>
  <si>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</si>
  <si>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</si>
  <si>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</si>
  <si>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</si>
  <si>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</si>
  <si>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</si>
  <si>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</si>
  <si>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</si>
  <si>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</si>
  <si>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</si>
  <si>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</si>
  <si>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</si>
  <si>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</si>
  <si>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</si>
  <si>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</si>
  <si>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</si>
  <si>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</si>
  <si>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</si>
  <si>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</si>
  <si>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</si>
  <si>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</si>
  <si>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</si>
  <si>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</si>
  <si>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</si>
  <si>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</si>
  <si>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</si>
  <si>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</si>
  <si>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</si>
  <si>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</si>
  <si>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</si>
  <si>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</si>
  <si>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</si>
  <si>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</si>
  <si>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</si>
  <si>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</si>
  <si>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</si>
  <si>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</si>
  <si>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</si>
  <si>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</si>
  <si>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</si>
  <si>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</si>
  <si>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</si>
  <si>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</si>
  <si>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</si>
  <si>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</si>
  <si>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</si>
  <si>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</si>
  <si>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</si>
  <si>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</si>
  <si>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</si>
  <si>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</si>
  <si>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</si>
  <si>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</si>
  <si>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</si>
  <si>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</si>
  <si>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</si>
  <si>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</si>
  <si>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</si>
  <si>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</si>
  <si>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</si>
  <si>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</si>
  <si>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</si>
  <si>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</si>
  <si>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</si>
  <si>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</si>
  <si>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</si>
  <si>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</si>
  <si>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</si>
  <si>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</si>
  <si>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</si>
  <si>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</si>
  <si>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</si>
  <si>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</si>
  <si>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</si>
  <si>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</si>
  <si>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</si>
  <si>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</si>
  <si>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</si>
  <si>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</si>
  <si>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</si>
  <si>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</si>
  <si>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</si>
  <si>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</si>
  <si>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</si>
  <si>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</si>
  <si>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</si>
  <si>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</si>
  <si>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</si>
  <si>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</si>
  <si>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</si>
  <si>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</si>
  <si>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</si>
  <si>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</si>
  <si>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</si>
  <si>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</si>
  <si>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</si>
  <si>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</si>
  <si>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</si>
  <si>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</si>
  <si>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</si>
  <si>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</si>
  <si>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</si>
  <si>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</si>
  <si>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</si>
  <si>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</si>
  <si>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</si>
  <si>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</si>
  <si>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</si>
  <si>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</si>
  <si>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</si>
  <si>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</si>
  <si>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</si>
  <si>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</si>
  <si>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</si>
  <si>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</si>
  <si>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</si>
  <si>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</si>
  <si>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</si>
  <si>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</si>
  <si>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</si>
  <si>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</si>
  <si>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</si>
  <si>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</si>
  <si>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</si>
  <si>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</si>
  <si>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</si>
  <si>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</si>
  <si>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</si>
  <si>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</si>
  <si>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</si>
  <si>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</si>
  <si>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</si>
  <si>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</si>
  <si>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</si>
  <si>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</si>
  <si>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</si>
  <si>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</si>
  <si>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</si>
  <si>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</si>
  <si>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</si>
  <si>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</si>
  <si>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</si>
  <si>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</si>
  <si>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</si>
  <si>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</si>
  <si>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</si>
  <si>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</si>
  <si>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</si>
  <si>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</si>
  <si>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</si>
  <si>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</si>
  <si>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</si>
  <si>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</si>
  <si>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</si>
  <si>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</si>
  <si>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</si>
  <si>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</si>
  <si>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</si>
  <si>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</si>
  <si>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</si>
  <si>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</si>
  <si>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</si>
  <si>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</si>
  <si>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</si>
  <si>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</si>
  <si>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</si>
  <si>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</si>
  <si>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</si>
  <si>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</si>
  <si>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</si>
  <si>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</si>
  <si>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</si>
  <si>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</si>
  <si>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</si>
  <si>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</si>
  <si>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</si>
  <si>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</si>
  <si>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</si>
  <si>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</si>
  <si>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</si>
  <si>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</si>
  <si>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</si>
  <si>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</si>
  <si>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</si>
  <si>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</si>
  <si>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</si>
  <si>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</si>
  <si>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</si>
  <si>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</si>
  <si>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</si>
  <si>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</si>
  <si>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</si>
  <si>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</si>
  <si>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</si>
  <si>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</si>
  <si>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</si>
  <si>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</si>
  <si>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</si>
  <si>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</si>
  <si>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</si>
  <si>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</si>
  <si>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</si>
  <si>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</si>
  <si>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</si>
  <si>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</si>
  <si>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</si>
  <si>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</si>
  <si>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</si>
  <si>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</si>
  <si>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</si>
  <si>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</si>
  <si>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</si>
  <si>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</si>
  <si>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</si>
  <si>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</si>
  <si>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</si>
  <si>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</si>
  <si>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</si>
  <si>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</si>
  <si>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</si>
  <si>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</si>
  <si>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</si>
  <si>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</si>
  <si>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</si>
  <si>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</si>
  <si>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</si>
  <si>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</si>
  <si>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</si>
  <si>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</si>
  <si>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</si>
  <si>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</si>
  <si>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</si>
  <si>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</si>
  <si>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</si>
  <si>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</si>
  <si>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</si>
  <si>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</si>
  <si>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</si>
  <si>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</si>
  <si>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</si>
  <si>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</si>
  <si>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</si>
  <si>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</si>
  <si>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</si>
  <si>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</si>
  <si>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</si>
  <si>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</si>
  <si>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</si>
  <si>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</si>
  <si>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</si>
  <si>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</si>
  <si>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</si>
  <si>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</si>
  <si>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</si>
  <si>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</si>
  <si>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</si>
  <si>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</si>
  <si>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</si>
  <si>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</si>
  <si>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</si>
  <si>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</si>
  <si>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</si>
  <si>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</si>
  <si>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</si>
  <si>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</si>
  <si>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</si>
  <si>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</si>
  <si>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</si>
  <si>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</si>
  <si>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</si>
  <si>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</si>
  <si>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</si>
  <si>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</si>
  <si>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</si>
  <si>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</si>
  <si>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</si>
  <si>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</si>
  <si>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</si>
  <si>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</si>
  <si>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</si>
  <si>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</si>
  <si>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</si>
  <si>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</si>
  <si>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</si>
  <si>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</si>
  <si>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</si>
  <si>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</si>
  <si>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</si>
  <si>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</si>
  <si>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</si>
  <si>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</si>
  <si>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</si>
  <si>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</si>
  <si>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</si>
  <si>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</si>
  <si>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</si>
  <si>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</si>
  <si>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</si>
  <si>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</si>
  <si>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</si>
  <si>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</si>
  <si>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</si>
  <si>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</si>
  <si>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</si>
  <si>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</si>
  <si>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</si>
  <si>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</si>
  <si>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</si>
  <si>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</si>
  <si>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</si>
  <si>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</si>
  <si>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</si>
  <si>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</si>
  <si>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</si>
  <si>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</si>
  <si>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</si>
  <si>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</si>
  <si>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</si>
  <si>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</si>
  <si>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</si>
  <si>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</si>
  <si>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</si>
  <si>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</si>
  <si>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</si>
  <si>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</si>
  <si>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</si>
  <si>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</si>
  <si>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</si>
  <si>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</si>
  <si>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</si>
  <si>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</si>
  <si>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</si>
  <si>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</si>
  <si>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</si>
  <si>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</si>
  <si>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</si>
  <si>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</si>
  <si>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</si>
  <si>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</si>
  <si>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</si>
  <si>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</si>
  <si>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</si>
  <si>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</si>
  <si>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</si>
  <si>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</si>
  <si>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</si>
  <si>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</si>
  <si>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</si>
  <si>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</si>
  <si>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</si>
  <si>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</si>
  <si>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</si>
  <si>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</si>
  <si>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</si>
  <si>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</si>
  <si>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</si>
  <si>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</si>
  <si>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</si>
  <si>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</si>
  <si>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</si>
  <si>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</si>
  <si>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</si>
  <si>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</si>
  <si>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</si>
  <si>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</si>
  <si>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</si>
  <si>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</si>
  <si>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</si>
  <si>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</si>
  <si>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</si>
  <si>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</si>
  <si>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</si>
  <si>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</si>
  <si>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</si>
  <si>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</si>
  <si>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</si>
  <si>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</si>
  <si>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</si>
  <si>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</si>
  <si>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</si>
  <si>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</si>
  <si>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</si>
  <si>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</si>
  <si>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</si>
  <si>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</si>
  <si>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</si>
  <si>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</si>
  <si>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</si>
  <si>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</si>
  <si>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</si>
  <si>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</si>
  <si>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</si>
  <si>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</si>
  <si>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</si>
  <si>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</si>
  <si>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</si>
  <si>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</si>
  <si>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</si>
  <si>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</si>
  <si>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</si>
  <si>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</si>
  <si>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</si>
  <si>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</si>
  <si>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</si>
  <si>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</si>
  <si>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</si>
  <si>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</si>
  <si>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</si>
  <si>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</si>
  <si>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</si>
  <si>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</si>
  <si>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</si>
  <si>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</si>
  <si>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</si>
  <si>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</si>
  <si>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</si>
  <si>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</si>
  <si>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</si>
  <si>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</si>
  <si>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</si>
  <si>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</si>
  <si>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</si>
  <si>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</si>
  <si>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</si>
  <si>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</si>
  <si>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</si>
  <si>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</si>
  <si>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</si>
  <si>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</si>
  <si>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</si>
  <si>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</si>
  <si>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</si>
  <si>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</si>
  <si>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</si>
  <si>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</si>
  <si>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</si>
  <si>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</si>
  <si>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</si>
  <si>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</si>
  <si>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</si>
  <si>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</si>
  <si>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</si>
  <si>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</si>
  <si>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</si>
  <si>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</si>
  <si>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</si>
  <si>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</si>
  <si>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</si>
  <si>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</si>
  <si>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</si>
  <si>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</si>
  <si>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</si>
  <si>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</si>
  <si>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</si>
  <si>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</si>
  <si>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</si>
  <si>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</si>
  <si>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</si>
  <si>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</si>
  <si>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</si>
  <si>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</si>
  <si>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</si>
  <si>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</si>
  <si>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</si>
  <si>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</si>
  <si>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</si>
  <si>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</si>
  <si>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</si>
  <si>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</si>
  <si>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</si>
  <si>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</si>
  <si>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</si>
  <si>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</si>
  <si>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</si>
  <si>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</si>
  <si>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</si>
  <si>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</si>
  <si>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</si>
  <si>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</si>
  <si>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</si>
  <si>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</si>
  <si>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</si>
  <si>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</si>
  <si>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</si>
  <si>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</si>
  <si>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</si>
  <si>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</si>
  <si>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</si>
  <si>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</si>
  <si>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</si>
  <si>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</si>
  <si>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</si>
  <si>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</si>
  <si>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</si>
  <si>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</si>
  <si>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</si>
  <si>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</si>
  <si>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</si>
  <si>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</si>
  <si>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</si>
  <si>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</si>
  <si>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</si>
  <si>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</si>
  <si>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</si>
  <si>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</si>
  <si>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</si>
  <si>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</si>
  <si>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</si>
  <si>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</si>
  <si>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</si>
  <si>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</si>
  <si>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</si>
  <si>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</si>
  <si>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</si>
  <si>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</si>
  <si>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</si>
  <si>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</si>
  <si>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</si>
  <si>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</si>
  <si>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</si>
  <si>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</si>
  <si>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</si>
  <si>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</si>
  <si>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</si>
  <si>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</si>
  <si>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</si>
  <si>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</si>
  <si>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</si>
  <si>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</si>
  <si>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</si>
  <si>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</si>
  <si>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</si>
  <si>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</si>
  <si>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</si>
  <si>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</si>
  <si>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</si>
  <si>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</si>
  <si>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</si>
  <si>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</si>
  <si>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</si>
  <si>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</si>
  <si>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</si>
  <si>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</si>
  <si>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</si>
  <si>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</si>
  <si>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</si>
  <si>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</si>
  <si>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</si>
  <si>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</si>
  <si>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</si>
  <si>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</si>
  <si>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</si>
  <si>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</si>
  <si>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</si>
  <si>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</si>
  <si>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</si>
  <si>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</si>
  <si>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</si>
  <si>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</si>
  <si>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</si>
  <si>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</si>
  <si>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</si>
  <si>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</si>
  <si>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</si>
  <si>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</si>
  <si>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</si>
  <si>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</si>
  <si>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</si>
  <si>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</si>
  <si>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</si>
  <si>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</si>
  <si>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</si>
  <si>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</si>
  <si>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</si>
  <si>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</si>
  <si>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</si>
  <si>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</si>
  <si>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</si>
  <si>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</si>
  <si>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</si>
  <si>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</si>
  <si>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</si>
  <si>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</si>
  <si>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</si>
  <si>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</si>
  <si>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</si>
  <si>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</si>
  <si>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</si>
  <si>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</si>
  <si>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</si>
  <si>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</si>
  <si>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</si>
  <si>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</si>
  <si>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</si>
  <si>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</si>
  <si>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</si>
  <si>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</si>
  <si>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</si>
  <si>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</si>
  <si>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</si>
  <si>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</si>
  <si>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</si>
  <si>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</si>
  <si>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</si>
  <si>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</si>
  <si>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</si>
  <si>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</si>
  <si>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</si>
  <si>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</si>
  <si>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</si>
  <si>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</si>
  <si>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</si>
  <si>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</si>
  <si>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</si>
  <si>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</si>
  <si>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</si>
  <si>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</si>
  <si>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</si>
  <si>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</si>
  <si>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</si>
  <si>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</si>
  <si>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</si>
  <si>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</si>
  <si>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</si>
  <si>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</si>
  <si>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</si>
  <si>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</si>
  <si>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</si>
  <si>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</si>
  <si>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</si>
  <si>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</si>
  <si>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</si>
  <si>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</si>
  <si>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</si>
  <si>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</si>
  <si>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</si>
  <si>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</si>
  <si>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</si>
  <si>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</si>
  <si>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</si>
  <si>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</si>
  <si>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</si>
  <si>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</si>
  <si>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</si>
  <si>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</si>
  <si>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</si>
  <si>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</si>
  <si>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</si>
  <si>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</si>
  <si>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</si>
  <si>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</si>
  <si>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</si>
  <si>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</si>
  <si>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</si>
  <si>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</si>
  <si>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</si>
  <si>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</si>
  <si>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</si>
  <si>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</si>
  <si>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</si>
  <si>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</si>
  <si>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</si>
  <si>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</si>
  <si>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</si>
  <si>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</si>
  <si>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</si>
  <si>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</si>
  <si>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</si>
  <si>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</si>
  <si>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</si>
  <si>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</si>
  <si>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</si>
  <si>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</si>
  <si>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</si>
  <si>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</si>
  <si>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</si>
  <si>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</si>
  <si>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</si>
  <si>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</si>
  <si>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</si>
  <si>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</si>
  <si>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</si>
  <si>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</si>
  <si>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</si>
  <si>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</si>
  <si>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</si>
  <si>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</si>
  <si>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</si>
  <si>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</si>
  <si>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</si>
  <si>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</si>
  <si>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</si>
  <si>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</si>
  <si>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</si>
  <si>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</si>
  <si>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</si>
  <si>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</si>
  <si>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</si>
  <si>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</si>
  <si>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</si>
  <si>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</si>
  <si>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</si>
  <si>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</si>
  <si>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</si>
  <si>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</si>
  <si>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</si>
  <si>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</si>
  <si>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</si>
  <si>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</si>
  <si>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</si>
  <si>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</si>
  <si>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</si>
  <si>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</si>
  <si>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</si>
  <si>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</si>
  <si>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</si>
  <si>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</si>
  <si>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</si>
  <si>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</si>
  <si>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</si>
  <si>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</si>
  <si>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</si>
  <si>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</si>
  <si>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</si>
  <si>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</si>
  <si>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</si>
  <si>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</si>
  <si>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</si>
  <si>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</si>
  <si>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</si>
  <si>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</si>
  <si>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</si>
  <si>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</si>
  <si>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</si>
  <si>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</si>
  <si>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</si>
  <si>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</si>
  <si>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</si>
  <si>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</si>
  <si>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</si>
  <si>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</si>
  <si>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</si>
  <si>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</si>
  <si>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</si>
  <si>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</si>
  <si>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</si>
  <si>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</si>
  <si>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</si>
  <si>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</si>
  <si>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</si>
  <si>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</si>
  <si>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</si>
  <si>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</si>
  <si>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</si>
  <si>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</si>
  <si>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</si>
  <si>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</si>
  <si>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</si>
  <si>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</si>
  <si>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</si>
  <si>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</si>
  <si>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</si>
  <si>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</si>
  <si>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</si>
  <si>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</si>
  <si>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</si>
  <si>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</si>
  <si>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</si>
  <si>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</si>
  <si>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</si>
  <si>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</si>
  <si>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</si>
  <si>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</si>
  <si>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</si>
  <si>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</si>
  <si>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</si>
  <si>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</si>
  <si>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</si>
  <si>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</si>
  <si>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</si>
  <si>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</si>
  <si>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</si>
  <si>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</si>
  <si>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</si>
  <si>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</si>
  <si>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</si>
  <si>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</si>
  <si>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</si>
  <si>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</si>
  <si>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</si>
  <si>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</si>
  <si>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</si>
  <si>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</si>
  <si>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</si>
  <si>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</si>
  <si>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</si>
  <si>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</si>
  <si>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</si>
  <si>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</si>
  <si>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</si>
  <si>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</si>
  <si>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</si>
  <si>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</si>
  <si>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</si>
  <si>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</si>
  <si>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</si>
  <si>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</si>
  <si>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</si>
  <si>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</si>
  <si>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</si>
  <si>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</si>
  <si>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</si>
  <si>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</si>
  <si>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</si>
  <si>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</si>
  <si>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</si>
  <si>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</si>
  <si>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</si>
  <si>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</si>
  <si>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</si>
  <si>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</si>
  <si>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</si>
  <si>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</si>
  <si>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</si>
  <si>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</si>
  <si>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</si>
  <si>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</si>
  <si>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</si>
  <si>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</si>
  <si>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</si>
  <si>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</si>
  <si>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</si>
  <si>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</si>
  <si>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</si>
  <si>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</si>
  <si>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</si>
  <si>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</si>
  <si>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</si>
  <si>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</si>
  <si>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</si>
  <si>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</si>
  <si>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</si>
  <si>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</si>
  <si>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</si>
  <si>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</si>
  <si>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</si>
  <si>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</si>
  <si>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</si>
  <si>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</si>
  <si>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</si>
  <si>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</si>
  <si>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</si>
  <si>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</si>
  <si>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</si>
  <si>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</si>
  <si>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</si>
  <si>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</si>
  <si>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</si>
  <si>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</si>
  <si>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</si>
  <si>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</si>
  <si>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</si>
  <si>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</si>
  <si>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</si>
  <si>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</si>
  <si>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</si>
  <si>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</si>
  <si>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</si>
  <si>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</si>
  <si>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</si>
  <si>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</si>
  <si>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</si>
  <si>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</si>
  <si>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</si>
  <si>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</si>
  <si>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</si>
  <si>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</si>
  <si>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</si>
  <si>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</si>
  <si>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</si>
  <si>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</si>
  <si>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</si>
  <si>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</si>
  <si>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</si>
  <si>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</si>
  <si>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</si>
  <si>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</si>
  <si>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</si>
  <si>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</si>
  <si>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</si>
  <si>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</si>
  <si>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</si>
  <si>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</si>
  <si>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</si>
  <si>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</si>
  <si>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</si>
  <si>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</si>
  <si>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</si>
  <si>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</si>
  <si>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</si>
  <si>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</si>
  <si>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</si>
  <si>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</si>
  <si>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</si>
  <si>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</si>
  <si>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</si>
  <si>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</si>
  <si>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</si>
  <si>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</si>
  <si>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</si>
  <si>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</si>
  <si>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</si>
  <si>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</si>
  <si>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</si>
  <si>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</si>
  <si>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</si>
  <si>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</si>
  <si>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</si>
  <si>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</si>
  <si>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</si>
  <si>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</si>
  <si>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</si>
  <si>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</si>
  <si>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</si>
  <si>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</si>
  <si>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</si>
  <si>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</si>
  <si>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</si>
  <si>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</si>
  <si>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</si>
  <si>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</si>
  <si>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</si>
  <si>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</si>
  <si>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</si>
  <si>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</si>
  <si>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</si>
  <si>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</si>
  <si>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</si>
  <si>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</si>
  <si>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</si>
  <si>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</si>
  <si>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</si>
  <si>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</si>
  <si>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</si>
  <si>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</si>
  <si>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</si>
  <si>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</si>
  <si>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</si>
  <si>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</si>
  <si>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</si>
  <si>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</si>
  <si>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</si>
  <si>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</si>
  <si>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</si>
  <si>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</si>
  <si>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</si>
  <si>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</si>
  <si>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</si>
  <si>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</si>
  <si>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</si>
  <si>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</si>
  <si>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</si>
  <si>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</si>
  <si>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</si>
  <si>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</si>
  <si>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</si>
  <si>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</si>
  <si>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</si>
  <si>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</si>
  <si>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</si>
  <si>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</si>
  <si>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</si>
  <si>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</si>
  <si>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</si>
  <si>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</si>
  <si>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</si>
  <si>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</si>
  <si>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</si>
  <si>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</si>
  <si>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</si>
  <si>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</si>
  <si>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</si>
  <si>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</si>
  <si>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</si>
  <si>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</si>
  <si>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</si>
  <si>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</si>
  <si>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</si>
  <si>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</si>
  <si>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</si>
  <si>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</si>
  <si>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</si>
  <si>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</si>
  <si>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</si>
  <si>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</si>
  <si>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</si>
  <si>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</si>
  <si>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</si>
  <si>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</si>
  <si>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</si>
  <si>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</si>
  <si>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</si>
  <si>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</si>
  <si>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</si>
  <si>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</si>
  <si>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</si>
  <si>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</si>
  <si>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</si>
  <si>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</si>
  <si>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</si>
  <si>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</si>
  <si>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</si>
  <si>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</si>
  <si>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</si>
  <si>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</si>
  <si>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</si>
  <si>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</si>
  <si>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</si>
  <si>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</si>
  <si>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</si>
  <si>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</si>
  <si>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</si>
  <si>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</si>
  <si>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</si>
  <si>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</si>
  <si>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</si>
  <si>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</si>
  <si>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</si>
  <si>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</si>
  <si>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</si>
  <si>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</si>
  <si>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</si>
  <si>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</si>
  <si>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</si>
  <si>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</si>
  <si>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</si>
  <si>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</si>
  <si>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</si>
  <si>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</si>
  <si>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</si>
  <si>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</si>
  <si>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</si>
  <si>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</si>
  <si>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</si>
  <si>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</si>
  <si>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</si>
  <si>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</si>
  <si>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</si>
  <si>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</si>
  <si>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</si>
  <si>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</si>
  <si>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</si>
  <si>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</si>
  <si>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</si>
  <si>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</si>
  <si>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</si>
  <si>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</si>
  <si>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</si>
  <si>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</si>
  <si>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</si>
  <si>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</si>
  <si>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</si>
  <si>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</si>
  <si>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</si>
  <si>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</si>
  <si>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</si>
  <si>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</si>
  <si>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</si>
  <si>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</si>
  <si>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</si>
  <si>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</si>
  <si>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</si>
  <si>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</si>
  <si>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</si>
  <si>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</si>
  <si>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</si>
  <si>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</si>
  <si>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</si>
  <si>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</si>
  <si>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</si>
  <si>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</si>
  <si>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</si>
  <si>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</si>
  <si>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</si>
  <si>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</si>
  <si>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</si>
  <si>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</si>
  <si>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</si>
  <si>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</si>
  <si>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</si>
  <si>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</si>
  <si>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</si>
  <si>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</si>
  <si>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</si>
  <si>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</si>
  <si>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</si>
  <si>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</si>
  <si>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</si>
  <si>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</si>
  <si>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</si>
  <si>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</si>
  <si>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</si>
  <si>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</si>
  <si>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</si>
  <si>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</si>
  <si>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</si>
  <si>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</si>
  <si>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</si>
  <si>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</si>
  <si>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</si>
  <si>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</si>
  <si>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</si>
  <si>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</si>
  <si>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</si>
  <si>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</si>
  <si>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</si>
  <si>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</si>
  <si>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</si>
  <si>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</si>
  <si>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</si>
  <si>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</si>
  <si>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</si>
  <si>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</si>
  <si>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</si>
  <si>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</si>
  <si>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</si>
  <si>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</si>
  <si>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</si>
  <si>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</si>
  <si>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</si>
  <si>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</si>
  <si>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</si>
  <si>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</si>
  <si>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</si>
  <si>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</si>
  <si>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</si>
  <si>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</si>
  <si>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</si>
  <si>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</si>
  <si>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</si>
  <si>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</si>
  <si>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</si>
  <si>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</si>
  <si>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</si>
  <si>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</si>
  <si>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</si>
  <si>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</si>
  <si>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</si>
  <si>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</si>
  <si>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</si>
  <si>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</si>
  <si>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</si>
  <si>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</si>
  <si>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</si>
  <si>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</si>
  <si>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</si>
  <si>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</si>
  <si>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</si>
  <si>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</si>
  <si>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</si>
  <si>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</si>
  <si>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</si>
  <si>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</si>
  <si>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</si>
  <si>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</si>
  <si>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</si>
  <si>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</si>
  <si>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</si>
  <si>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</si>
  <si>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</si>
  <si>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</si>
  <si>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</si>
  <si>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</si>
  <si>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</si>
  <si>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</si>
  <si>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</si>
  <si>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</si>
  <si>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</si>
  <si>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</si>
  <si>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</si>
  <si>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</si>
  <si>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</si>
  <si>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</si>
  <si>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</si>
  <si>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</si>
  <si>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</si>
  <si>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</si>
  <si>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</si>
  <si>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</si>
  <si>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</si>
  <si>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</si>
  <si>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</si>
  <si>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</si>
  <si>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</si>
  <si>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</si>
  <si>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</si>
  <si>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</si>
  <si>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</si>
  <si>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</si>
  <si>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</si>
  <si>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</si>
  <si>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</si>
  <si>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</si>
  <si>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</si>
  <si>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</si>
  <si>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</si>
  <si>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</si>
  <si>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</si>
  <si>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</si>
  <si>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</si>
  <si>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</si>
  <si>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</si>
  <si>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</si>
  <si>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</si>
  <si>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</si>
  <si>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</si>
  <si>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</si>
  <si>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</si>
  <si>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</si>
  <si>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</si>
  <si>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</si>
  <si>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</si>
  <si>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</si>
  <si>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</si>
  <si>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</si>
  <si>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</si>
  <si>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</si>
  <si>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</si>
  <si>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</si>
  <si>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</si>
  <si>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</si>
  <si>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</si>
  <si>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</si>
  <si>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</si>
  <si>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</si>
  <si>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</si>
  <si>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</si>
  <si>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</si>
  <si>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</si>
  <si>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</si>
  <si>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</si>
  <si>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</si>
  <si>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</si>
  <si>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</si>
  <si>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</si>
  <si>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</si>
  <si>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</si>
  <si>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</si>
  <si>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</si>
  <si>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</si>
  <si>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</si>
  <si>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</si>
  <si>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</si>
  <si>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</si>
  <si>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</si>
  <si>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</si>
  <si>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</si>
  <si>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</si>
  <si>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</si>
  <si>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</si>
  <si>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</si>
  <si>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</si>
  <si>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</si>
  <si>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</si>
  <si>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</si>
  <si>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</si>
  <si>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</si>
  <si>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</si>
  <si>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</si>
  <si>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</si>
  <si>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</si>
  <si>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</si>
  <si>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</si>
  <si>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</si>
  <si>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</si>
  <si>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</si>
  <si>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</si>
  <si>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</si>
  <si>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</si>
  <si>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</si>
  <si>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</si>
  <si>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</si>
  <si>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</si>
  <si>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</si>
  <si>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</si>
  <si>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</si>
  <si>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</si>
  <si>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</si>
  <si>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</si>
  <si>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</si>
  <si>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</si>
  <si>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</si>
  <si>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</si>
  <si>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</si>
  <si>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</si>
  <si>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</si>
  <si>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</si>
  <si>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</si>
  <si>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</si>
  <si>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</si>
  <si>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</si>
  <si>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</si>
  <si>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</si>
  <si>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</si>
  <si>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</si>
  <si>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</si>
  <si>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</si>
  <si>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</si>
  <si>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</si>
  <si>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</si>
  <si>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</si>
  <si>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</si>
  <si>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</si>
  <si>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</si>
  <si>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</si>
  <si>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</si>
  <si>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</si>
  <si>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</si>
  <si>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</si>
  <si>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</si>
  <si>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</si>
  <si>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</si>
  <si>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</si>
  <si>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</si>
  <si>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</si>
  <si>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</si>
  <si>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</si>
  <si>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</si>
  <si>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</si>
  <si>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</si>
  <si>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</si>
  <si>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</si>
  <si>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</si>
  <si>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</si>
  <si>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</si>
  <si>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</si>
  <si>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</si>
  <si>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</si>
  <si>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</si>
  <si>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</si>
  <si>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</si>
  <si>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</si>
  <si>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</si>
  <si>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</si>
  <si>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</si>
  <si>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</si>
  <si>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</si>
  <si>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</si>
  <si>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</si>
  <si>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</si>
  <si>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</si>
  <si>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</si>
  <si>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</si>
  <si>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</si>
  <si>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</si>
  <si>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</si>
  <si>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</si>
  <si>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</si>
  <si>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</si>
  <si>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</si>
  <si>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</si>
  <si>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</si>
  <si>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</si>
  <si>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</si>
  <si>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</si>
  <si>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</si>
  <si>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</si>
  <si>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</si>
  <si>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</si>
  <si>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</si>
  <si>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</si>
  <si>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</si>
  <si>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</si>
  <si>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</si>
  <si>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</si>
  <si>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</si>
  <si>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</si>
  <si>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</si>
  <si>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</si>
  <si>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</si>
  <si>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</si>
  <si>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</si>
  <si>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</si>
  <si>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</si>
  <si>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</si>
  <si>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</si>
  <si>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</si>
  <si>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</si>
  <si>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</si>
  <si>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</si>
  <si>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</si>
  <si>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</si>
  <si>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</si>
  <si>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</si>
  <si>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</si>
  <si>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</si>
  <si>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</si>
  <si>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</si>
  <si>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</si>
  <si>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</si>
  <si>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</si>
  <si>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</si>
  <si>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</si>
  <si>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</si>
  <si>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</si>
  <si>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</si>
  <si>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</si>
  <si>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</si>
  <si>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</si>
  <si>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</si>
  <si>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</si>
  <si>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</si>
  <si>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</si>
  <si>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</si>
  <si>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</si>
  <si>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</si>
  <si>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</si>
  <si>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</si>
  <si>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</si>
  <si>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</si>
  <si>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</si>
  <si>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</si>
  <si>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</si>
  <si>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</si>
  <si>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</si>
  <si>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</si>
  <si>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</si>
  <si>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</si>
  <si>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</si>
  <si>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</si>
  <si>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</si>
  <si>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</si>
  <si>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</si>
  <si>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</si>
  <si>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</si>
  <si>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</si>
  <si>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</si>
  <si>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</si>
  <si>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</si>
  <si>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</si>
  <si>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</si>
  <si>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</si>
  <si>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</si>
  <si>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</si>
  <si>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</si>
  <si>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</si>
  <si>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</si>
  <si>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</si>
  <si>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</si>
  <si>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</si>
  <si>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</si>
  <si>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</si>
  <si>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</si>
  <si>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</si>
  <si>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</si>
  <si>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</si>
  <si>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</si>
  <si>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</si>
  <si>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</si>
  <si>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</si>
  <si>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</si>
  <si>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</si>
  <si>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</si>
  <si>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</si>
  <si>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</si>
  <si>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</si>
  <si>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</si>
  <si>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</si>
  <si>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</si>
  <si>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</si>
  <si>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</si>
  <si>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</si>
  <si>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</si>
  <si>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</si>
  <si>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</si>
  <si>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</si>
  <si>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</si>
  <si>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</si>
  <si>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</si>
  <si>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</si>
  <si>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</si>
  <si>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</si>
  <si>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</si>
  <si>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</si>
  <si>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</si>
  <si>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</si>
  <si>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</si>
  <si>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</si>
  <si>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</si>
  <si>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</si>
  <si>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</si>
  <si>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</si>
  <si>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</si>
  <si>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</si>
  <si>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</si>
  <si>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</si>
  <si>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</si>
  <si>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</si>
  <si>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</si>
  <si>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</si>
  <si>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</si>
  <si>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</si>
  <si>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</si>
  <si>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</si>
  <si>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</si>
  <si>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</si>
  <si>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</si>
  <si>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</si>
  <si>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</si>
  <si>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</si>
  <si>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</si>
  <si>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</si>
  <si>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</si>
  <si>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</si>
  <si>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</si>
  <si>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</si>
  <si>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</si>
  <si>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</si>
  <si>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</si>
  <si>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</si>
  <si>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</si>
  <si>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</si>
  <si>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</si>
  <si>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</si>
  <si>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</si>
  <si>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</si>
  <si>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</si>
  <si>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</si>
  <si>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</si>
  <si>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</si>
  <si>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</si>
  <si>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</si>
  <si>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</si>
  <si>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</si>
  <si>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</si>
  <si>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</si>
  <si>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</si>
  <si>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</si>
  <si>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</si>
  <si>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</si>
  <si>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</si>
  <si>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</si>
  <si>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</si>
  <si>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</si>
  <si>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</si>
  <si>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</si>
  <si>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</si>
  <si>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</si>
  <si>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</si>
  <si>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</si>
  <si>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</si>
  <si>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</si>
  <si>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</si>
  <si>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</si>
  <si>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</si>
  <si>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</si>
  <si>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</si>
  <si>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</si>
  <si>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</si>
  <si>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</si>
  <si>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</si>
  <si>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</si>
  <si>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</si>
  <si>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</si>
  <si>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</si>
  <si>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</si>
  <si>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</si>
  <si>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</si>
  <si>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</si>
  <si>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</si>
  <si>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</si>
  <si>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</si>
  <si>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</si>
  <si>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</si>
  <si>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</si>
  <si>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</si>
  <si>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</si>
  <si>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</si>
  <si>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</si>
  <si>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</si>
  <si>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</si>
  <si>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</si>
  <si>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</si>
  <si>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</si>
  <si>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</si>
  <si>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</si>
  <si>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</si>
  <si>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</si>
  <si>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</si>
  <si>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</si>
  <si>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</si>
  <si>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</si>
  <si>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</si>
  <si>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</si>
  <si>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</si>
  <si>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</si>
  <si>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</si>
  <si>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</si>
  <si>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</si>
  <si>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</si>
  <si>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</si>
  <si>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</si>
  <si>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</si>
  <si>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</si>
  <si>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</si>
  <si>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</si>
  <si>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</si>
  <si>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</si>
  <si>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</si>
  <si>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</si>
  <si>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</si>
  <si>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</si>
  <si>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</si>
  <si>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</si>
  <si>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</si>
  <si>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</si>
  <si>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</si>
  <si>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</si>
  <si>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</si>
  <si>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</si>
  <si>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</si>
  <si>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</si>
  <si>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</si>
  <si>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</si>
  <si>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</si>
  <si>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</si>
  <si>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</si>
  <si>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</si>
  <si>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</si>
  <si>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</si>
  <si>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</si>
  <si>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</si>
  <si>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</si>
  <si>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</si>
  <si>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</si>
  <si>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</si>
  <si>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</si>
  <si>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</si>
  <si>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</si>
  <si>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</si>
  <si>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</si>
  <si>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</si>
  <si>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</si>
  <si>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</si>
  <si>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</si>
  <si>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</si>
  <si>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</si>
  <si>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</si>
  <si>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</si>
  <si>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</si>
  <si>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</si>
  <si>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</si>
  <si>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</si>
  <si>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</si>
  <si>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</si>
  <si>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</si>
  <si>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</si>
  <si>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</si>
  <si>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</si>
  <si>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</si>
  <si>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</si>
  <si>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</si>
  <si>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</si>
  <si>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</si>
  <si>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</si>
  <si>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</si>
  <si>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</si>
  <si>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</si>
  <si>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</si>
  <si>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</si>
  <si>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</si>
  <si>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</si>
  <si>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</si>
  <si>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</si>
  <si>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</si>
  <si>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</si>
  <si>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</si>
  <si>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</si>
  <si>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</si>
  <si>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</si>
  <si>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</si>
  <si>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</si>
  <si>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</si>
  <si>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</si>
  <si>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</si>
  <si>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</si>
  <si>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</si>
  <si>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</si>
  <si>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</si>
  <si>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</si>
  <si>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</si>
  <si>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</si>
  <si>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</si>
  <si>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</si>
  <si>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</si>
  <si>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</si>
  <si>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</si>
  <si>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</si>
  <si>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</si>
  <si>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</si>
  <si>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</si>
  <si>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</si>
  <si>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</si>
  <si>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</si>
  <si>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</si>
  <si>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</si>
  <si>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</si>
  <si>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</si>
  <si>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</si>
  <si>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</si>
  <si>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</si>
  <si>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</si>
  <si>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</si>
  <si>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</si>
  <si>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</si>
  <si>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</si>
  <si>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</si>
  <si>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</si>
  <si>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</si>
  <si>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</si>
  <si>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</si>
  <si>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</si>
  <si>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</si>
  <si>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</si>
  <si>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</si>
  <si>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</si>
  <si>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</si>
  <si>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</si>
  <si>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</si>
  <si>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</si>
  <si>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</si>
  <si>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</si>
  <si>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</si>
  <si>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</si>
  <si>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</si>
  <si>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</si>
  <si>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</si>
  <si>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</si>
  <si>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</si>
  <si>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</si>
  <si>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</si>
  <si>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</si>
  <si>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</si>
  <si>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</si>
  <si>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</si>
  <si>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</si>
  <si>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</si>
  <si>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</si>
  <si>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</si>
  <si>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</si>
  <si>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</si>
  <si>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</si>
  <si>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</si>
  <si>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</si>
  <si>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</si>
  <si>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</si>
  <si>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</si>
  <si>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</si>
  <si>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</si>
  <si>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</si>
  <si>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</si>
  <si>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</si>
  <si>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</si>
  <si>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</si>
  <si>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</si>
  <si>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</si>
  <si>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</si>
  <si>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</si>
  <si>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</si>
  <si>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</si>
  <si>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</si>
  <si>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</si>
  <si>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</si>
  <si>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</si>
  <si>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</si>
  <si>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</si>
  <si>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</si>
  <si>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</si>
  <si>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</si>
  <si>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</si>
  <si>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</si>
  <si>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</si>
  <si>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</si>
  <si>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</si>
  <si>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</si>
  <si>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</si>
  <si>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</si>
  <si>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</si>
  <si>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</si>
  <si>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</si>
  <si>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</si>
  <si>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</si>
  <si>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</si>
  <si>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</si>
  <si>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</si>
  <si>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</si>
  <si>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</si>
  <si>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</si>
  <si>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</si>
  <si>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</si>
  <si>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</si>
  <si>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</si>
  <si>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</si>
  <si>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</si>
  <si>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</si>
  <si>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</si>
  <si>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</si>
  <si>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</si>
  <si>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</si>
  <si>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</si>
  <si>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</si>
  <si>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</si>
  <si>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</si>
  <si>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</si>
  <si>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</si>
  <si>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</si>
  <si>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</si>
  <si>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</si>
  <si>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</si>
  <si>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</si>
  <si>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</si>
  <si>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</si>
  <si>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</si>
  <si>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</si>
  <si>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</si>
  <si>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</si>
  <si>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</si>
  <si>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</si>
  <si>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</si>
  <si>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</si>
  <si>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</si>
  <si>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</si>
  <si>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</si>
  <si>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</si>
  <si>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</si>
  <si>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</si>
  <si>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</si>
  <si>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</si>
  <si>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</si>
  <si>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</si>
  <si>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</si>
  <si>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</si>
  <si>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</si>
  <si>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</si>
  <si>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</si>
  <si>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</si>
  <si>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</si>
  <si>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</si>
  <si>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</si>
  <si>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</si>
  <si>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</si>
  <si>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</si>
  <si>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</si>
  <si>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</si>
  <si>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</si>
  <si>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</si>
  <si>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</si>
  <si>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</si>
  <si>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</si>
  <si>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</si>
  <si>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</si>
  <si>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</si>
  <si>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</si>
  <si>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</si>
  <si>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</si>
  <si>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</si>
  <si>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</si>
  <si>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</si>
  <si>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</si>
  <si>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</si>
  <si>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</si>
  <si>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</si>
  <si>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</si>
  <si>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</si>
  <si>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</si>
  <si>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</si>
  <si>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</si>
  <si>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</si>
  <si>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</si>
  <si>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</si>
  <si>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</si>
  <si>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</si>
  <si>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</si>
  <si>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</si>
  <si>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</si>
  <si>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</si>
  <si>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</si>
  <si>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</si>
  <si>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</si>
  <si>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</si>
  <si>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</si>
  <si>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</si>
  <si>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</si>
  <si>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</si>
  <si>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</si>
  <si>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</si>
  <si>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</si>
  <si>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</si>
  <si>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</si>
  <si>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</si>
  <si>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</si>
  <si>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</si>
  <si>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</si>
  <si>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</si>
  <si>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</si>
  <si>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</si>
  <si>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</si>
  <si>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</si>
  <si>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</si>
  <si>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</si>
  <si>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</si>
  <si>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</si>
  <si>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</si>
  <si>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</si>
  <si>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</si>
  <si>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</si>
  <si>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</si>
  <si>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</si>
  <si>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</si>
  <si>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</si>
  <si>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</si>
  <si>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</si>
  <si>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</si>
  <si>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</si>
  <si>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</si>
  <si>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</si>
  <si>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</si>
  <si>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</si>
  <si>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</si>
  <si>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</si>
  <si>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</si>
  <si>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</si>
  <si>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</si>
  <si>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</si>
  <si>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</si>
  <si>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</si>
  <si>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</si>
  <si>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</si>
  <si>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</si>
  <si>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</si>
  <si>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</si>
  <si>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</si>
  <si>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</si>
  <si>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</si>
  <si>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</si>
  <si>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</si>
  <si>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</si>
  <si>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</si>
  <si>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</si>
  <si>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</si>
  <si>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</si>
  <si>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</si>
  <si>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</si>
  <si>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</si>
  <si>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</si>
  <si>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</si>
  <si>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</si>
  <si>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</si>
  <si>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</si>
  <si>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</si>
  <si>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</si>
  <si>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</si>
  <si>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</si>
  <si>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</si>
  <si>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</si>
  <si>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</si>
  <si>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</si>
  <si>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</si>
  <si>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</si>
  <si>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</si>
  <si>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</si>
  <si>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</si>
  <si>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</si>
  <si>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</si>
  <si>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</si>
  <si>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</si>
  <si>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</si>
  <si>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</si>
  <si>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</si>
  <si>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</si>
  <si>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</si>
  <si>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</si>
  <si>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</si>
  <si>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</si>
  <si>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</si>
  <si>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</si>
  <si>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</si>
  <si>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</si>
  <si>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</si>
  <si>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</si>
  <si>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</si>
  <si>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</si>
  <si>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</si>
  <si>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</si>
  <si>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</si>
  <si>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</si>
  <si>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</si>
  <si>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</si>
  <si>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</si>
  <si>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</si>
  <si>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</si>
  <si>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</si>
  <si>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</si>
  <si>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</si>
  <si>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</si>
  <si>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</si>
  <si>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</si>
  <si>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</si>
  <si>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</si>
  <si>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</si>
  <si>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</si>
  <si>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</si>
  <si>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</si>
  <si>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</si>
  <si>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</si>
  <si>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</si>
  <si>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</si>
  <si>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</si>
  <si>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</si>
  <si>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</si>
  <si>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</si>
  <si>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</si>
  <si>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</si>
  <si>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</si>
  <si>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</si>
  <si>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</si>
  <si>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</si>
  <si>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</si>
  <si>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</si>
  <si>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</si>
  <si>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</si>
  <si>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</si>
  <si>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</si>
  <si>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</si>
  <si>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</si>
  <si>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</si>
  <si>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</si>
  <si>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</si>
  <si>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</si>
  <si>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</si>
  <si>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</si>
  <si>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</si>
  <si>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</si>
  <si>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</si>
  <si>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</si>
  <si>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</si>
  <si>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</si>
  <si>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</si>
  <si>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</si>
  <si>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</si>
  <si>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</si>
  <si>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</si>
  <si>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</si>
  <si>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</si>
  <si>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</si>
  <si>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</si>
  <si>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</si>
  <si>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</si>
  <si>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</si>
  <si>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</si>
  <si>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</si>
  <si>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</si>
  <si>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</si>
  <si>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</si>
  <si>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</si>
  <si>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</si>
  <si>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</si>
  <si>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</si>
  <si>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</si>
  <si>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</si>
  <si>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</si>
  <si>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</si>
  <si>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</si>
  <si>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</si>
  <si>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</si>
  <si>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</si>
  <si>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</si>
  <si>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</si>
  <si>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</si>
  <si>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</si>
  <si>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</si>
  <si>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</si>
  <si>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</si>
  <si>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</si>
  <si>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</si>
  <si>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</si>
  <si>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</si>
  <si>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</si>
  <si>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</si>
  <si>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</si>
  <si>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</si>
  <si>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</si>
  <si>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</si>
  <si>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</si>
  <si>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</si>
  <si>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</si>
  <si>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</si>
  <si>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</si>
  <si>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</si>
  <si>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</si>
  <si>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</si>
  <si>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</si>
  <si>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</si>
  <si>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</si>
  <si>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</si>
  <si>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</si>
  <si>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</si>
  <si>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</si>
  <si>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</si>
  <si>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</si>
  <si>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</si>
  <si>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</si>
  <si>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</si>
  <si>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</si>
  <si>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</si>
  <si>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</si>
  <si>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</si>
  <si>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</si>
  <si>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</si>
  <si>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</si>
  <si>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</si>
  <si>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</si>
  <si>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</si>
  <si>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</si>
  <si>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</si>
  <si>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</si>
  <si>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</si>
  <si>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</si>
  <si>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</si>
  <si>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</si>
  <si>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</si>
  <si>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</si>
  <si>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</si>
  <si>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</si>
  <si>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</si>
  <si>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</si>
  <si>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</si>
  <si>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</si>
  <si>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</si>
  <si>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</si>
  <si>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</si>
  <si>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</si>
  <si>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</si>
  <si>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</si>
  <si>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</si>
  <si>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</si>
  <si>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</si>
  <si>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</si>
  <si>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</si>
  <si>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</si>
  <si>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</si>
  <si>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</si>
  <si>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</si>
  <si>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</si>
  <si>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</si>
  <si>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</si>
  <si>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</si>
  <si>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</si>
  <si>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</si>
  <si>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</si>
  <si>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</si>
  <si>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</si>
  <si>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</si>
  <si>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</si>
  <si>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</si>
  <si>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</si>
  <si>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</si>
  <si>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</si>
  <si>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</si>
  <si>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</si>
  <si>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</si>
  <si>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</si>
  <si>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</si>
  <si>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</si>
  <si>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</si>
  <si>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</si>
  <si>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</si>
  <si>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</si>
  <si>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</si>
  <si>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</si>
  <si>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</si>
  <si>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</si>
  <si>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</si>
  <si>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</si>
  <si>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</si>
  <si>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</si>
  <si>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</si>
  <si>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</si>
  <si>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</si>
  <si>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</si>
  <si>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</si>
  <si>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</si>
  <si>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</si>
  <si>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</si>
  <si>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</si>
  <si>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</si>
  <si>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</si>
  <si>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</si>
  <si>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</si>
  <si>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</si>
  <si>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</si>
  <si>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</si>
  <si>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</si>
  <si>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</si>
  <si>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</si>
  <si>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</si>
  <si>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</si>
  <si>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</si>
  <si>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</si>
  <si>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</si>
  <si>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</si>
  <si>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</si>
  <si>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</si>
  <si>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</si>
  <si>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</si>
  <si>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</si>
  <si>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</si>
  <si>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</si>
  <si>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</si>
  <si>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</si>
  <si>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</si>
  <si>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</si>
  <si>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</si>
  <si>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</si>
  <si>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</si>
  <si>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</si>
  <si>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</si>
  <si>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</si>
  <si>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</si>
  <si>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</si>
  <si>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</si>
  <si>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</si>
  <si>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</si>
  <si>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</si>
  <si>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</si>
  <si>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</si>
  <si>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</si>
  <si>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</si>
  <si>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</si>
  <si>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</si>
  <si>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</si>
  <si>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</si>
  <si>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</si>
  <si>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</si>
  <si>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</si>
  <si>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</si>
  <si>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</si>
  <si>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</si>
  <si>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</si>
  <si>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</si>
  <si>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</si>
  <si>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</si>
  <si>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</si>
  <si>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</si>
  <si>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</si>
  <si>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</si>
  <si>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</si>
  <si>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</si>
  <si>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</si>
  <si>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</si>
  <si>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</si>
  <si>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</si>
  <si>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</si>
  <si>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</si>
  <si>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</si>
  <si>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</si>
  <si>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</si>
  <si>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</si>
  <si>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</si>
  <si>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</si>
  <si>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</si>
  <si>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</si>
  <si>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</si>
  <si>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</si>
  <si>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</si>
  <si>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</si>
  <si>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</si>
  <si>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</si>
  <si>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</si>
  <si>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</si>
  <si>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</si>
  <si>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</si>
  <si>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</si>
  <si>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</si>
  <si>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</si>
  <si>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</si>
  <si>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</si>
  <si>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</si>
  <si>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</si>
  <si>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</si>
  <si>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</si>
  <si>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</si>
  <si>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</si>
  <si>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</si>
  <si>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</si>
  <si>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</si>
  <si>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</si>
  <si>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</si>
  <si>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</si>
  <si>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</si>
  <si>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</si>
  <si>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</si>
  <si>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</si>
  <si>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</si>
  <si>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</si>
  <si>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</si>
  <si>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</si>
  <si>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</si>
  <si>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</si>
  <si>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</si>
  <si>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</si>
  <si>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</si>
  <si>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</si>
  <si>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</si>
  <si>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</si>
  <si>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</si>
  <si>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</si>
  <si>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</si>
  <si>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</si>
  <si>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</si>
  <si>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</si>
  <si>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</si>
  <si>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</si>
  <si>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</si>
  <si>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</si>
  <si>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</si>
  <si>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</si>
  <si>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</si>
  <si>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</si>
  <si>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</si>
  <si>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</si>
  <si>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</si>
  <si>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</si>
  <si>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</si>
  <si>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</si>
  <si>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</si>
  <si>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</si>
  <si>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</si>
  <si>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</si>
  <si>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</si>
  <si>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</si>
  <si>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</si>
  <si>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</si>
  <si>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</si>
  <si>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</si>
  <si>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</si>
  <si>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</si>
  <si>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</si>
  <si>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</si>
  <si>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</si>
  <si>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</si>
  <si>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</si>
  <si>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</si>
  <si>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</si>
  <si>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</si>
  <si>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</si>
  <si>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</si>
  <si>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</si>
  <si>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</si>
  <si>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</si>
  <si>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</si>
  <si>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</si>
  <si>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</si>
  <si>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</si>
  <si>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</si>
  <si>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</si>
  <si>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</si>
  <si>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</si>
  <si>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</si>
  <si>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</si>
  <si>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</si>
  <si>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</si>
  <si>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</si>
  <si>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</si>
  <si>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</si>
  <si>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</si>
  <si>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</si>
  <si>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</si>
  <si>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</si>
  <si>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</si>
  <si>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</si>
  <si>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</si>
  <si>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</si>
  <si>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</si>
  <si>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</si>
  <si>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</si>
  <si>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</si>
  <si>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</si>
  <si>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</si>
  <si>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</si>
  <si>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</si>
  <si>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</si>
  <si>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</si>
  <si>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</si>
  <si>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</si>
  <si>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</si>
  <si>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</si>
  <si>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</si>
  <si>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</si>
  <si>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</si>
  <si>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</si>
  <si>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</si>
  <si>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</si>
  <si>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</si>
  <si>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</si>
  <si>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</si>
  <si>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</si>
  <si>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</si>
  <si>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</si>
  <si>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</si>
  <si>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</si>
  <si>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</si>
  <si>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</si>
  <si>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</si>
  <si>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</si>
  <si>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</si>
  <si>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</si>
  <si>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</si>
  <si>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</si>
  <si>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</si>
  <si>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</si>
  <si>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</si>
  <si>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</si>
  <si>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</si>
  <si>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</si>
  <si>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</si>
  <si>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</si>
  <si>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</si>
  <si>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</si>
  <si>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</si>
  <si>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</si>
  <si>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</si>
  <si>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</si>
  <si>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</si>
  <si>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</si>
  <si>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</si>
  <si>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</si>
  <si>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</si>
  <si>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</si>
  <si>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</si>
  <si>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</si>
  <si>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</si>
  <si>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</si>
  <si>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</si>
  <si>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</si>
  <si>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</si>
  <si>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</si>
  <si>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</si>
  <si>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</si>
  <si>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</si>
  <si>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</si>
  <si>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</si>
  <si>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</si>
  <si>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</si>
  <si>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</si>
  <si>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</si>
  <si>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</si>
  <si>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</si>
  <si>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</si>
  <si>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</si>
  <si>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</si>
  <si>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</si>
  <si>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</si>
  <si>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</si>
  <si>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</si>
  <si>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</si>
  <si>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</si>
  <si>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</si>
  <si>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</si>
  <si>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</si>
  <si>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</si>
  <si>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</si>
  <si>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</si>
  <si>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</si>
  <si>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</si>
  <si>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</si>
  <si>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</si>
  <si>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</si>
  <si>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</si>
  <si>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</si>
  <si>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</si>
  <si>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</si>
  <si>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</si>
  <si>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</si>
  <si>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</si>
  <si>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</si>
  <si>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</si>
  <si>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</si>
  <si>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</si>
  <si>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</si>
  <si>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</si>
  <si>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</si>
  <si>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</si>
  <si>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</si>
  <si>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</si>
  <si>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</si>
  <si>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</si>
  <si>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</si>
  <si>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</si>
  <si>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</si>
  <si>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</si>
  <si>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</si>
  <si>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</si>
  <si>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</si>
  <si>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</si>
  <si>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</si>
  <si>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</si>
  <si>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</si>
  <si>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</si>
  <si>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</si>
  <si>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</si>
  <si>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</si>
  <si>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</si>
  <si>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</si>
  <si>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</si>
  <si>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</si>
  <si>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</si>
  <si>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</si>
  <si>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</si>
  <si>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</si>
  <si>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</si>
  <si>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</si>
  <si>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</si>
  <si>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</si>
  <si>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</si>
  <si>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</si>
  <si>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</si>
  <si>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</si>
  <si>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</si>
  <si>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</si>
  <si>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</si>
  <si>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</si>
  <si>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</si>
  <si>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</si>
  <si>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</si>
  <si>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</si>
  <si>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</si>
  <si>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</si>
  <si>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</si>
  <si>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</si>
  <si>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</si>
  <si>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</si>
  <si>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</si>
  <si>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</si>
  <si>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</si>
  <si>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</si>
  <si>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</si>
  <si>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</si>
  <si>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</si>
  <si>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</si>
  <si>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</si>
  <si>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</si>
  <si>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</si>
  <si>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</si>
  <si>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</si>
  <si>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</si>
  <si>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</si>
  <si>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</si>
  <si>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</si>
  <si>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</si>
  <si>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</si>
  <si>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</si>
  <si>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</si>
  <si>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</si>
  <si>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</si>
  <si>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</si>
  <si>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</si>
  <si>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</si>
  <si>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</si>
  <si>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</si>
  <si>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</si>
  <si>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</si>
  <si>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</si>
  <si>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</si>
  <si>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</si>
  <si>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</si>
  <si>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</si>
  <si>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</si>
  <si>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</si>
  <si>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</si>
  <si>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</si>
  <si>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</si>
  <si>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</si>
  <si>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</si>
  <si>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</si>
  <si>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</si>
  <si>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</si>
  <si>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</si>
  <si>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</si>
  <si>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</si>
  <si>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</si>
  <si>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</si>
  <si>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</si>
  <si>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</si>
  <si>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</si>
  <si>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</si>
  <si>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</si>
  <si>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</si>
  <si>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</si>
  <si>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</si>
  <si>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</si>
  <si>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</si>
  <si>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</si>
  <si>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</si>
  <si>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</si>
  <si>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</si>
  <si>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</si>
  <si>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</si>
  <si>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</si>
  <si>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</si>
  <si>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</si>
  <si>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</si>
  <si>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</si>
  <si>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</si>
  <si>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</si>
  <si>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</si>
  <si>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</si>
  <si>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</si>
  <si>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</si>
  <si>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</si>
  <si>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</si>
  <si>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</si>
  <si>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</si>
  <si>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</si>
  <si>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</si>
  <si>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</si>
  <si>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</si>
  <si>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</si>
  <si>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</si>
  <si>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</si>
  <si>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</si>
  <si>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</si>
  <si>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</si>
  <si>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</si>
  <si>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</si>
  <si>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</si>
  <si>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</si>
  <si>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</si>
  <si>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</si>
  <si>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</si>
  <si>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</si>
  <si>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</si>
  <si>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</si>
  <si>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</si>
  <si>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</si>
  <si>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</si>
  <si>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</si>
  <si>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</si>
  <si>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</si>
  <si>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</si>
  <si>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</si>
  <si>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</si>
  <si>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</si>
  <si>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</si>
  <si>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</si>
  <si>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</si>
  <si>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</si>
  <si>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</si>
  <si>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</si>
  <si>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</si>
  <si>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</si>
  <si>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</si>
  <si>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</si>
  <si>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</si>
  <si>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</si>
  <si>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</si>
  <si>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</si>
  <si>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</si>
  <si>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</si>
  <si>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</si>
  <si>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</si>
  <si>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</si>
  <si>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</si>
  <si>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</si>
  <si>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</si>
  <si>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</si>
  <si>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</si>
  <si>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</si>
  <si>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</si>
  <si>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</si>
  <si>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</si>
  <si>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</si>
  <si>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</si>
  <si>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</si>
  <si>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</si>
  <si>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</si>
  <si>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</si>
  <si>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</si>
  <si>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</si>
  <si>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</si>
  <si>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</si>
  <si>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</si>
  <si>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</si>
  <si>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</si>
  <si>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</si>
  <si>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</si>
  <si>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</si>
  <si>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</si>
  <si>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</si>
  <si>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</si>
  <si>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</si>
  <si>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</si>
  <si>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</si>
  <si>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</si>
  <si>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</si>
  <si>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</si>
  <si>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</si>
  <si>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</si>
  <si>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</si>
  <si>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</si>
  <si>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</si>
  <si>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</si>
  <si>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</si>
  <si>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</si>
  <si>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</si>
  <si>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</si>
  <si>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</si>
  <si>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</si>
  <si>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</si>
  <si>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</si>
  <si>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</si>
  <si>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</si>
  <si>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</si>
  <si>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</si>
  <si>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</si>
  <si>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</si>
  <si>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</si>
  <si>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</si>
  <si>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</si>
  <si>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</si>
  <si>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</si>
  <si>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</si>
  <si>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</si>
  <si>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</si>
  <si>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</si>
  <si>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</si>
  <si>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</si>
  <si>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</si>
  <si>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</si>
  <si>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</si>
  <si>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</si>
  <si>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</si>
  <si>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</si>
  <si>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</si>
  <si>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</si>
  <si>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</si>
  <si>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</si>
  <si>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</si>
  <si>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</si>
  <si>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</si>
  <si>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</si>
  <si>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</si>
  <si>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</si>
  <si>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</si>
  <si>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</si>
  <si>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</si>
  <si>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</si>
  <si>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</si>
  <si>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</si>
  <si>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</si>
  <si>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</si>
  <si>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</si>
  <si>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</si>
  <si>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</si>
  <si>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</si>
  <si>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</si>
  <si>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</si>
  <si>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</si>
  <si>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</si>
  <si>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</si>
  <si>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</si>
  <si>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</si>
  <si>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</si>
  <si>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</si>
  <si>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</si>
  <si>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</si>
  <si>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</si>
  <si>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</si>
  <si>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</si>
  <si>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</si>
  <si>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</si>
  <si>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</si>
  <si>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</si>
  <si>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</si>
  <si>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</si>
  <si>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</si>
  <si>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</si>
  <si>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</si>
  <si>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</si>
  <si>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</si>
  <si>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</si>
  <si>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</si>
  <si>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</si>
  <si>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</si>
  <si>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</si>
  <si>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</si>
  <si>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</si>
  <si>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</si>
  <si>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</si>
  <si>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</si>
  <si>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</si>
  <si>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</si>
  <si>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</si>
  <si>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</si>
  <si>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</si>
  <si>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</si>
  <si>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</si>
  <si>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</si>
  <si>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</si>
  <si>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</si>
  <si>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</si>
  <si>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</si>
  <si>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</si>
  <si>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</si>
  <si>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</si>
  <si>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</si>
  <si>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</si>
  <si>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</si>
  <si>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</si>
  <si>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</si>
  <si>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</si>
  <si>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</si>
  <si>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</si>
  <si>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</si>
  <si>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</si>
  <si>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</si>
  <si>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</si>
  <si>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</si>
  <si>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</si>
  <si>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</si>
  <si>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</si>
  <si>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</si>
  <si>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</si>
  <si>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</si>
  <si>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</si>
  <si>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</si>
  <si>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</si>
  <si>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</si>
  <si>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</si>
  <si>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</si>
  <si>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</si>
  <si>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</si>
  <si>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</si>
  <si>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</si>
  <si>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</si>
  <si>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</si>
  <si>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</si>
  <si>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</si>
  <si>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</si>
  <si>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</si>
  <si>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</si>
  <si>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</si>
  <si>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</si>
  <si>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</si>
  <si>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</si>
  <si>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</si>
  <si>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</si>
  <si>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</si>
  <si>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</si>
  <si>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</si>
  <si>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</si>
  <si>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</si>
  <si>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</si>
  <si>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</si>
  <si>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</si>
  <si>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</si>
  <si>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</si>
  <si>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</si>
  <si>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</si>
  <si>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</si>
  <si>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</si>
  <si>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</si>
  <si>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</si>
  <si>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</si>
  <si>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</si>
  <si>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</si>
  <si>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</si>
  <si>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</si>
  <si>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</si>
  <si>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</si>
  <si>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</si>
  <si>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</si>
  <si>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</si>
  <si>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</si>
  <si>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</si>
  <si>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</si>
  <si>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</si>
  <si>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</si>
  <si>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</si>
  <si>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</si>
  <si>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</si>
  <si>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</si>
  <si>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</si>
  <si>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</si>
  <si>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</si>
  <si>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</si>
  <si>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</si>
  <si>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</si>
  <si>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</si>
  <si>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</si>
  <si>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</si>
  <si>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</si>
  <si>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</si>
  <si>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</si>
  <si>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</si>
  <si>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</si>
  <si>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</si>
  <si>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</si>
  <si>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</si>
  <si>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</si>
  <si>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</si>
  <si>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</si>
  <si>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</si>
  <si>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</si>
  <si>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</si>
  <si>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</si>
  <si>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</si>
  <si>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</si>
  <si>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</si>
  <si>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</si>
  <si>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</si>
  <si>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</si>
  <si>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</si>
  <si>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</si>
  <si>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</si>
  <si>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</si>
  <si>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</si>
  <si>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</si>
  <si>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</si>
  <si>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</si>
  <si>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</si>
  <si>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</si>
  <si>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</si>
  <si>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</si>
  <si>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</si>
  <si>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</si>
  <si>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</si>
  <si>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</si>
  <si>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</si>
  <si>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</si>
  <si>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</si>
  <si>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</si>
  <si>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</si>
  <si>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</si>
  <si>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</si>
  <si>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</si>
  <si>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</si>
  <si>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</si>
  <si>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</si>
  <si>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</si>
  <si>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</si>
  <si>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</si>
  <si>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</si>
  <si>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</si>
  <si>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</si>
  <si>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</si>
  <si>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</si>
  <si>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</si>
  <si>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</si>
  <si>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</si>
  <si>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</si>
  <si>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</si>
  <si>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</si>
  <si>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</si>
  <si>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</si>
  <si>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</si>
  <si>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</si>
  <si>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</si>
  <si>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</si>
  <si>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</si>
  <si>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</si>
  <si>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</si>
  <si>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</si>
  <si>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</si>
  <si>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</si>
  <si>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</si>
  <si>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</si>
  <si>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</si>
  <si>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</si>
  <si>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</si>
  <si>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</si>
  <si>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</si>
  <si>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</si>
  <si>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</si>
  <si>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</si>
  <si>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</si>
  <si>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</si>
  <si>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</si>
  <si>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</si>
  <si>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</si>
  <si>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</si>
  <si>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</si>
  <si>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</si>
  <si>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</si>
  <si>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</si>
  <si>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</si>
  <si>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</si>
  <si>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</si>
  <si>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</si>
  <si>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</si>
  <si>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</si>
  <si>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</si>
  <si>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</si>
  <si>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</si>
  <si>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</si>
  <si>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</si>
  <si>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</si>
  <si>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</si>
  <si>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</si>
  <si>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</si>
  <si>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</si>
  <si>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</si>
  <si>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</si>
  <si>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</si>
  <si>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</si>
  <si>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</si>
  <si>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</si>
  <si>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</si>
  <si>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</si>
  <si>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</si>
  <si>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</si>
  <si>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</si>
  <si>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</si>
  <si>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</si>
  <si>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</si>
  <si>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</si>
  <si>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</si>
  <si>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</si>
  <si>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</si>
  <si>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</si>
  <si>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</si>
  <si>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</si>
  <si>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</si>
  <si>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</si>
  <si>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</si>
  <si>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</si>
  <si>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</si>
  <si>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</si>
  <si>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</si>
  <si>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</si>
  <si>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</si>
  <si>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</si>
  <si>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</si>
  <si>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</si>
  <si>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</si>
  <si>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</si>
  <si>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</si>
  <si>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</si>
  <si>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</si>
  <si>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</si>
  <si>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</si>
  <si>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</si>
  <si>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</si>
  <si>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</si>
  <si>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</si>
  <si>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</si>
  <si>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</si>
  <si>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</si>
  <si>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</si>
  <si>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</si>
  <si>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</si>
  <si>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</si>
  <si>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</si>
  <si>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</si>
  <si>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</si>
  <si>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</si>
  <si>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</si>
  <si>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</si>
  <si>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</si>
  <si>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</si>
  <si>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</si>
  <si>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</si>
  <si>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</si>
  <si>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</si>
  <si>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</si>
  <si>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</si>
  <si>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</si>
  <si>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</si>
  <si>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</si>
  <si>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</si>
  <si>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</si>
  <si>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</si>
  <si>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</si>
  <si>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</si>
  <si>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</si>
  <si>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</si>
  <si>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</si>
  <si>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</si>
  <si>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</si>
  <si>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</si>
  <si>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</si>
  <si>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</si>
  <si>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</si>
  <si>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</si>
  <si>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</si>
  <si>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</si>
  <si>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</si>
  <si>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</si>
  <si>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</si>
  <si>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</si>
  <si>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</si>
  <si>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</si>
  <si>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</si>
  <si>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</si>
  <si>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</si>
  <si>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</si>
  <si>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</si>
  <si>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</si>
  <si>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</si>
  <si>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</si>
  <si>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</si>
  <si>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</si>
  <si>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</si>
  <si>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</si>
  <si>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</si>
  <si>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</si>
  <si>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</si>
  <si>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</si>
  <si>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</si>
  <si>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</si>
  <si>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</si>
  <si>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</si>
  <si>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</si>
  <si>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</si>
  <si>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</si>
  <si>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</si>
  <si>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</si>
  <si>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</si>
  <si>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</si>
  <si>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</si>
  <si>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</si>
  <si>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</si>
  <si>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</si>
  <si>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</si>
  <si>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</si>
  <si>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</si>
  <si>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</si>
  <si>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</si>
  <si>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</si>
  <si>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</si>
  <si>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</si>
  <si>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</si>
  <si>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</si>
  <si>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</si>
  <si>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</si>
  <si>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</si>
  <si>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</si>
  <si>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</si>
  <si>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</si>
  <si>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</si>
  <si>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</si>
  <si>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</si>
  <si>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</si>
  <si>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</si>
  <si>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</si>
  <si>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</si>
  <si>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</si>
  <si>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</si>
  <si>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</si>
  <si>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</si>
  <si>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</si>
  <si>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</si>
  <si>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</si>
  <si>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</si>
  <si>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</si>
  <si>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</si>
  <si>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</si>
  <si>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</si>
  <si>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</si>
  <si>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</si>
  <si>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</si>
  <si>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</si>
  <si>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</si>
  <si>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</si>
  <si>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</si>
  <si>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</si>
  <si>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</si>
  <si>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</si>
  <si>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</si>
  <si>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</si>
  <si>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</si>
  <si>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</si>
  <si>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</si>
  <si>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</si>
  <si>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</si>
  <si>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</si>
  <si>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</si>
  <si>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</si>
  <si>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</si>
  <si>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</si>
  <si>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</si>
  <si>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</si>
  <si>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</si>
  <si>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</si>
  <si>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</si>
  <si>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</si>
  <si>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</si>
  <si>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</si>
  <si>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</si>
  <si>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</si>
  <si>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</si>
  <si>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</si>
  <si>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</si>
  <si>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</si>
  <si>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</si>
  <si>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</si>
  <si>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</si>
  <si>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</si>
  <si>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</si>
  <si>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</si>
  <si>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</si>
  <si>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</si>
  <si>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</si>
  <si>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</si>
  <si>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</si>
  <si>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</si>
  <si>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</si>
  <si>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</si>
  <si>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</si>
  <si>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</si>
  <si>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</si>
  <si>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</si>
  <si>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</si>
  <si>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</si>
  <si>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</si>
  <si>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</si>
  <si>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</si>
  <si>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</si>
  <si>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</si>
  <si>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</si>
  <si>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</si>
  <si>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</si>
  <si>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</si>
  <si>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</si>
  <si>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</si>
  <si>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</si>
  <si>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</si>
  <si>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</si>
  <si>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</si>
  <si>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</si>
  <si>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</si>
  <si>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</si>
  <si>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</si>
  <si>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</si>
  <si>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</si>
  <si>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</si>
  <si>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</si>
  <si>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</si>
  <si>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</si>
  <si>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</si>
  <si>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</si>
  <si>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</si>
  <si>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</si>
  <si>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</si>
  <si>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</si>
  <si>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</si>
  <si>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</si>
  <si>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</si>
  <si>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</si>
  <si>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</si>
  <si>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</si>
  <si>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</si>
  <si>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</si>
  <si>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</si>
  <si>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</si>
  <si>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</si>
  <si>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</si>
  <si>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</si>
  <si>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</si>
  <si>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</si>
  <si>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</si>
  <si>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</si>
  <si>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</si>
  <si>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</si>
  <si>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</si>
  <si>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</si>
  <si>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</si>
  <si>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</si>
  <si>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</si>
  <si>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</si>
  <si>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</si>
  <si>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</si>
  <si>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</si>
  <si>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</si>
  <si>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</si>
  <si>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</si>
  <si>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</si>
  <si>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</si>
  <si>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</si>
  <si>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</si>
  <si>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</si>
  <si>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</si>
  <si>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</si>
  <si>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</si>
  <si>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</si>
  <si>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</si>
  <si>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</si>
  <si>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</si>
  <si>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</si>
  <si>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</si>
  <si>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</si>
  <si>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</si>
  <si>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</si>
  <si>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</si>
  <si>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</si>
  <si>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</si>
  <si>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</si>
  <si>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</si>
  <si>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</si>
  <si>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</si>
  <si>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</si>
  <si>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</si>
  <si>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</si>
  <si>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</si>
  <si>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</si>
  <si>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</si>
  <si>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</si>
  <si>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</si>
  <si>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</si>
  <si>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</si>
  <si>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</si>
  <si>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</si>
  <si>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</si>
  <si>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</si>
  <si>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</si>
  <si>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</si>
  <si>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</si>
  <si>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</si>
  <si>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</si>
  <si>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</si>
  <si>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</si>
  <si>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</si>
  <si>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</si>
  <si>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</si>
  <si>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</si>
  <si>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</si>
  <si>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</si>
  <si>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</si>
  <si>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</si>
  <si>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</si>
  <si>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</si>
  <si>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</si>
  <si>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</si>
  <si>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</si>
  <si>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</si>
  <si>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</si>
  <si>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</si>
  <si>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</si>
  <si>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</si>
  <si>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</si>
  <si>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</si>
  <si>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</si>
  <si>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</si>
  <si>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</si>
  <si>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</si>
  <si>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</si>
  <si>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</si>
  <si>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</si>
  <si>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</si>
  <si>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</si>
  <si>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</si>
  <si>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</si>
  <si>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</si>
  <si>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</si>
  <si>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</si>
  <si>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</si>
  <si>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</si>
  <si>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</si>
  <si>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</si>
  <si>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</si>
  <si>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</si>
  <si>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</si>
  <si>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</si>
  <si>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</si>
  <si>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</si>
  <si>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</si>
  <si>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</si>
  <si>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</si>
  <si>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</si>
  <si>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</si>
  <si>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</si>
  <si>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</si>
  <si>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</si>
  <si>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</si>
  <si>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</si>
  <si>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</si>
  <si>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</si>
  <si>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</si>
  <si>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</si>
  <si>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</si>
  <si>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</si>
  <si>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</si>
  <si>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</si>
  <si>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</si>
  <si>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</si>
  <si>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</si>
  <si>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</si>
  <si>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</si>
  <si>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</si>
  <si>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</si>
  <si>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</si>
  <si>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</si>
  <si>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</si>
  <si>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</si>
  <si>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</si>
  <si>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</si>
  <si>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</si>
  <si>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</si>
  <si>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</si>
  <si>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</si>
  <si>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</si>
  <si>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</si>
  <si>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</si>
  <si>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</si>
  <si>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</si>
  <si>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</si>
  <si>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</si>
  <si>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</si>
  <si>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</si>
  <si>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</si>
  <si>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</si>
  <si>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</si>
  <si>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</si>
  <si>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</si>
  <si>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</si>
  <si>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</si>
  <si>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</si>
  <si>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</si>
  <si>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</si>
  <si>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</si>
  <si>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</si>
  <si>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</si>
  <si>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</si>
  <si>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</si>
  <si>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</si>
  <si>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</si>
  <si>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</si>
  <si>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</si>
  <si>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</si>
  <si>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</si>
  <si>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</si>
  <si>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</si>
  <si>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</si>
  <si>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</si>
  <si>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</si>
  <si>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</si>
  <si>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</si>
  <si>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</si>
  <si>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</si>
  <si>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</si>
  <si>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</si>
  <si>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</si>
  <si>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</si>
  <si>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</si>
  <si>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</si>
  <si>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</si>
  <si>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</si>
  <si>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</si>
  <si>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</si>
  <si>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</si>
  <si>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</si>
  <si>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</si>
  <si>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</si>
  <si>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</si>
  <si>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</si>
  <si>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</si>
  <si>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</si>
  <si>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</si>
  <si>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</si>
  <si>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</si>
  <si>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</si>
  <si>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</si>
  <si>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</si>
  <si>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</si>
  <si>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</si>
  <si>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</si>
  <si>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</si>
  <si>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</si>
  <si>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</si>
  <si>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</si>
  <si>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</si>
  <si>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</si>
  <si>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</si>
  <si>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</si>
  <si>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</si>
  <si>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</si>
  <si>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</si>
  <si>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</si>
  <si>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</si>
  <si>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</si>
  <si>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</si>
  <si>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</si>
  <si>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</si>
  <si>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</si>
  <si>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</si>
  <si>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</si>
  <si>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</si>
  <si>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</si>
  <si>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</si>
  <si>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</si>
  <si>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</si>
  <si>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</si>
  <si>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</si>
  <si>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</si>
  <si>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</si>
  <si>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</si>
  <si>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</si>
  <si>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</si>
  <si>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</si>
  <si>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</si>
  <si>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</si>
  <si>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</si>
  <si>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</si>
  <si>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</si>
  <si>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</si>
  <si>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</si>
  <si>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</si>
  <si>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</si>
  <si>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</si>
  <si>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</si>
  <si>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</si>
  <si>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</si>
  <si>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</si>
  <si>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</si>
  <si>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</si>
  <si>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</si>
  <si>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</si>
  <si>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</si>
  <si>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</si>
  <si>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</si>
  <si>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</si>
  <si>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</si>
  <si>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</si>
  <si>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</si>
  <si>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</si>
  <si>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</si>
  <si>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</si>
  <si>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</si>
  <si>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</si>
  <si>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</si>
  <si>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</si>
  <si>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</si>
  <si>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</si>
  <si>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</si>
  <si>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</si>
  <si>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</si>
  <si>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</si>
  <si>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</si>
  <si>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</si>
  <si>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</si>
  <si>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</si>
  <si>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</si>
  <si>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</si>
  <si>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</si>
  <si>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</si>
  <si>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</si>
  <si>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</si>
  <si>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</si>
  <si>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</si>
  <si>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</si>
  <si>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</si>
  <si>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</si>
  <si>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</si>
  <si>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</si>
  <si>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</si>
  <si>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</si>
  <si>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</si>
  <si>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</si>
  <si>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</si>
  <si>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</si>
  <si>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</si>
  <si>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</si>
  <si>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</si>
  <si>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</si>
  <si>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</si>
  <si>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</si>
  <si>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</si>
  <si>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</si>
  <si>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</si>
  <si>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</si>
  <si>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</si>
  <si>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</si>
  <si>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</si>
  <si>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</si>
  <si>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</si>
  <si>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</si>
  <si>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</si>
  <si>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</si>
  <si>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</si>
  <si>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</si>
  <si>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</si>
  <si>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</si>
  <si>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</si>
  <si>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</si>
  <si>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</si>
  <si>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</si>
  <si>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</si>
  <si>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</si>
  <si>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</si>
  <si>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</si>
  <si>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</si>
  <si>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</si>
  <si>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</si>
  <si>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</si>
  <si>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</si>
  <si>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</si>
  <si>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</si>
  <si>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</si>
  <si>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</si>
  <si>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</si>
  <si>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</si>
  <si>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</si>
  <si>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</si>
  <si>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</si>
  <si>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</si>
  <si>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</si>
  <si>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</si>
  <si>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</si>
  <si>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</si>
  <si>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</si>
  <si>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</si>
  <si>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</si>
  <si>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</si>
  <si>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</si>
  <si>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</si>
  <si>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</si>
  <si>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</si>
  <si>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</si>
  <si>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</si>
  <si>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</si>
  <si>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</si>
  <si>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</si>
  <si>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</si>
  <si>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</si>
  <si>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</si>
  <si>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</si>
  <si>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</si>
  <si>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</si>
  <si>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</si>
  <si>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</si>
  <si>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</si>
  <si>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</si>
  <si>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</si>
  <si>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</si>
  <si>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</si>
  <si>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</si>
  <si>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</si>
  <si>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</si>
  <si>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</si>
  <si>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</si>
  <si>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</si>
  <si>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</si>
  <si>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</si>
  <si>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</si>
  <si>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</si>
  <si>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</si>
  <si>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</si>
  <si>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</si>
  <si>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</si>
  <si>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</si>
  <si>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</si>
  <si>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</si>
  <si>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</si>
  <si>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</si>
  <si>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</si>
  <si>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</si>
  <si>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</si>
  <si>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</si>
  <si>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</si>
  <si>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</si>
  <si>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</si>
  <si>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</si>
  <si>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</si>
  <si>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</si>
  <si>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</si>
  <si>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</si>
  <si>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</si>
  <si>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</si>
  <si>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</si>
  <si>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</si>
  <si>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</si>
  <si>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</si>
  <si>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</si>
  <si>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</si>
  <si>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</si>
  <si>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</si>
  <si>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</si>
  <si>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</si>
  <si>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</si>
  <si>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</si>
  <si>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</si>
  <si>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</si>
  <si>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</si>
  <si>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</si>
  <si>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</si>
  <si>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</si>
  <si>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</si>
  <si>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</si>
  <si>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</si>
  <si>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</si>
  <si>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</si>
  <si>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</si>
  <si>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</si>
  <si>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</si>
  <si>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</si>
  <si>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</si>
  <si>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</si>
  <si>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</si>
  <si>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</si>
  <si>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</si>
  <si>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</si>
  <si>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</si>
  <si>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</si>
  <si>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</si>
  <si>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</si>
  <si>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</si>
  <si>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</si>
  <si>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</si>
  <si>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</si>
  <si>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</si>
  <si>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</si>
  <si>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</si>
  <si>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</si>
  <si>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</si>
  <si>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</si>
  <si>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</si>
  <si>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</si>
  <si>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</si>
  <si>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</si>
  <si>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</si>
  <si>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</si>
  <si>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</si>
  <si>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</si>
  <si>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</si>
  <si>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</si>
  <si>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</si>
  <si>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</si>
  <si>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</si>
  <si>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</si>
  <si>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</si>
  <si>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</si>
  <si>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</si>
  <si>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</si>
  <si>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</si>
  <si>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</si>
  <si>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</si>
  <si>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</si>
  <si>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</si>
  <si>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</si>
  <si>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</si>
  <si>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</si>
  <si>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</si>
  <si>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</si>
  <si>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</si>
  <si>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</si>
  <si>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</si>
  <si>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</si>
  <si>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</si>
  <si>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</si>
  <si>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</si>
  <si>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</si>
  <si>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</si>
  <si>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</si>
  <si>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</si>
  <si>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</si>
  <si>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</si>
  <si>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</si>
  <si>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</si>
  <si>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</si>
  <si>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</si>
  <si>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</si>
  <si>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</si>
  <si>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</si>
  <si>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</si>
  <si>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</si>
  <si>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</si>
  <si>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</si>
  <si>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</si>
  <si>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</si>
  <si>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</si>
  <si>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</si>
  <si>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</si>
  <si>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</si>
  <si>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</si>
  <si>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</si>
  <si>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</si>
  <si>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</si>
  <si>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</si>
  <si>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</si>
  <si>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</si>
  <si>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</si>
  <si>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</si>
  <si>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</si>
  <si>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</si>
  <si>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</si>
  <si>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</si>
  <si>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</si>
  <si>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</si>
  <si>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</si>
  <si>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</si>
  <si>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</si>
  <si>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</si>
  <si>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</si>
  <si>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</si>
  <si>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</si>
  <si>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</si>
  <si>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</si>
  <si>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</si>
  <si>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</si>
  <si>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</si>
  <si>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</si>
  <si>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</si>
  <si>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</si>
  <si>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</si>
  <si>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</si>
  <si>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</si>
  <si>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</si>
  <si>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</si>
  <si>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</si>
  <si>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</si>
  <si>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</si>
  <si>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</si>
  <si>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</si>
  <si>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</si>
  <si>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</si>
  <si>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</si>
  <si>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</si>
  <si>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</si>
  <si>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</si>
  <si>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</si>
  <si>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</si>
  <si>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</si>
  <si>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</si>
  <si>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</si>
  <si>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</si>
  <si>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</si>
  <si>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</si>
  <si>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</si>
  <si>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</si>
  <si>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</si>
  <si>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</si>
  <si>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</si>
  <si>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</si>
  <si>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</si>
  <si>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</si>
  <si>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</si>
  <si>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</si>
  <si>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</si>
  <si>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</si>
  <si>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</si>
  <si>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</si>
  <si>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</si>
  <si>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</si>
  <si>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</si>
  <si>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</si>
  <si>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</si>
  <si>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</si>
  <si>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</si>
  <si>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</si>
  <si>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</si>
  <si>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</si>
  <si>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</si>
  <si>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</si>
  <si>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</si>
  <si>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</si>
  <si>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</si>
  <si>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</si>
  <si>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</si>
  <si>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</si>
  <si>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</si>
  <si>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</si>
  <si>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</si>
  <si>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</si>
  <si>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</si>
  <si>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</si>
  <si>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</si>
  <si>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</si>
  <si>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</si>
  <si>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</si>
  <si>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</si>
  <si>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</si>
  <si>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</si>
  <si>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</si>
  <si>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</si>
  <si>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</si>
  <si>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</si>
  <si>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</si>
  <si>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</si>
  <si>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</si>
  <si>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</si>
  <si>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</si>
  <si>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</si>
  <si>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</si>
  <si>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</si>
  <si>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</si>
  <si>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</si>
  <si>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</si>
  <si>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</si>
  <si>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</si>
  <si>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</si>
  <si>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</si>
  <si>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</si>
  <si>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</si>
  <si>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</si>
  <si>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</si>
  <si>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</si>
  <si>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</si>
  <si>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</si>
  <si>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</si>
  <si>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</si>
  <si>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</si>
  <si>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</si>
  <si>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</si>
  <si>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</si>
  <si>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</si>
  <si>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</si>
  <si>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</si>
  <si>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</si>
  <si>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</si>
  <si>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</si>
  <si>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</si>
  <si>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</si>
  <si>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</si>
  <si>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</si>
  <si>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</si>
  <si>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</si>
  <si>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</si>
  <si>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</si>
  <si>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</si>
  <si>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</si>
  <si>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</si>
  <si>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</si>
  <si>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</si>
  <si>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</si>
  <si>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</si>
  <si>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</si>
  <si>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</si>
  <si>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</si>
  <si>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</si>
  <si>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</si>
  <si>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</si>
  <si>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</si>
  <si>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</si>
  <si>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</si>
  <si>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</si>
  <si>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</si>
  <si>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</si>
  <si>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</si>
  <si>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</si>
  <si>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</si>
  <si>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</si>
  <si>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</si>
  <si>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</si>
  <si>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</si>
  <si>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</si>
  <si>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</si>
  <si>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</si>
  <si>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</si>
  <si>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</si>
  <si>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</si>
  <si>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</si>
  <si>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</si>
  <si>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</si>
  <si>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</si>
  <si>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</si>
  <si>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</si>
  <si>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</si>
  <si>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</si>
  <si>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</si>
  <si>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</si>
  <si>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</si>
  <si>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</si>
  <si>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</si>
  <si>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</si>
  <si>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</si>
  <si>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</si>
  <si>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</si>
  <si>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</si>
  <si>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</si>
  <si>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</si>
  <si>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</si>
  <si>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</si>
  <si>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</si>
  <si>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</si>
  <si>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</si>
  <si>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</si>
  <si>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</si>
  <si>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</si>
  <si>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</si>
  <si>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</si>
  <si>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</si>
  <si>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</si>
  <si>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</si>
  <si>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</si>
  <si>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</si>
  <si>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</si>
  <si>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</si>
  <si>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</si>
  <si>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</si>
  <si>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</si>
  <si>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</si>
  <si>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</si>
  <si>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</si>
  <si>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</si>
  <si>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</si>
  <si>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</si>
  <si>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</si>
  <si>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</si>
  <si>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</si>
  <si>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</si>
  <si>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</si>
  <si>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</si>
  <si>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</si>
  <si>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</si>
  <si>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</si>
  <si>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</si>
  <si>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</si>
  <si>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</si>
  <si>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</si>
  <si>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</si>
  <si>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</si>
  <si>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</si>
  <si>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</si>
  <si>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</si>
  <si>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</si>
  <si>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</si>
  <si>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</si>
  <si>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</si>
  <si>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</si>
  <si>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</si>
  <si>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</si>
  <si>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</si>
  <si>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</si>
  <si>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</si>
  <si>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</si>
  <si>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</si>
  <si>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</si>
  <si>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</si>
  <si>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</si>
  <si>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</si>
  <si>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</si>
  <si>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</si>
  <si>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</si>
  <si>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</si>
  <si>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</si>
  <si>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</si>
  <si>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</si>
  <si>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</si>
  <si>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</si>
  <si>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</si>
  <si>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</si>
  <si>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</si>
  <si>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</si>
  <si>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</si>
  <si>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</si>
  <si>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</si>
  <si>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</si>
  <si>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</si>
  <si>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</si>
  <si>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</si>
  <si>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</si>
  <si>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</si>
  <si>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</si>
  <si>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</si>
  <si>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</si>
  <si>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</si>
  <si>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</si>
  <si>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</si>
  <si>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</si>
  <si>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</si>
  <si>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</si>
  <si>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</si>
  <si>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</si>
  <si>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</si>
  <si>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</si>
  <si>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</si>
  <si>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</si>
  <si>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</si>
  <si>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</si>
  <si>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</si>
  <si>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</si>
  <si>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</si>
  <si>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</si>
  <si>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</si>
  <si>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</si>
  <si>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</si>
  <si>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</si>
  <si>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</si>
  <si>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</si>
  <si>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</si>
  <si>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</si>
  <si>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</si>
  <si>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</si>
  <si>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</si>
  <si>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</si>
  <si>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</si>
  <si>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</si>
  <si>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</si>
  <si>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</si>
  <si>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</si>
  <si>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</si>
  <si>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</si>
  <si>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</si>
  <si>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</si>
  <si>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</si>
  <si>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</si>
  <si>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</si>
  <si>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</si>
  <si>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</si>
  <si>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</si>
  <si>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</si>
  <si>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</si>
  <si>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</si>
  <si>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</si>
  <si>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</si>
  <si>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</si>
  <si>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</si>
  <si>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</si>
  <si>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</si>
  <si>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</si>
  <si>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</si>
  <si>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</si>
  <si>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</si>
  <si>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</si>
  <si>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</si>
  <si>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</si>
  <si>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</si>
  <si>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</si>
  <si>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</si>
  <si>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</si>
  <si>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</si>
  <si>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</si>
  <si>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</si>
  <si>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</si>
  <si>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</si>
  <si>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</si>
  <si>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</si>
  <si>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</si>
  <si>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</si>
  <si>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</si>
  <si>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</si>
  <si>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</si>
  <si>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</si>
  <si>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</si>
  <si>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</si>
  <si>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</si>
  <si>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</si>
  <si>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</si>
  <si>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</si>
  <si>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</si>
  <si>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</si>
  <si>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</si>
  <si>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</si>
  <si>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</si>
  <si>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</si>
  <si>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</si>
  <si>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</si>
  <si>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</si>
  <si>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</si>
  <si>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</si>
  <si>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</si>
  <si>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</si>
  <si>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</si>
  <si>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</si>
  <si>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</si>
  <si>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</si>
  <si>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</si>
  <si>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</si>
  <si>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</si>
  <si>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</si>
  <si>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</si>
  <si>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</si>
  <si>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</si>
  <si>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</si>
  <si>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</si>
  <si>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</si>
  <si>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</si>
  <si>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</si>
  <si>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</si>
  <si>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</si>
  <si>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</si>
  <si>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</si>
  <si>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</si>
  <si>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</si>
  <si>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</si>
  <si>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</si>
  <si>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</si>
  <si>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</si>
  <si>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</si>
  <si>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</si>
  <si>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</si>
  <si>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</si>
  <si>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</si>
  <si>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</si>
  <si>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</si>
  <si>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</si>
  <si>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</si>
  <si>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</si>
  <si>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</si>
  <si>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</si>
  <si>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</si>
  <si>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</si>
  <si>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</si>
  <si>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</si>
  <si>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</si>
  <si>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</si>
  <si>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</si>
  <si>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</si>
  <si>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</si>
  <si>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</si>
  <si>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</si>
  <si>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</si>
  <si>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</si>
  <si>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</si>
  <si>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</si>
  <si>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</si>
  <si>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</si>
  <si>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</si>
  <si>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</si>
  <si>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</si>
  <si>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</si>
  <si>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</si>
  <si>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</si>
  <si>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</si>
  <si>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</si>
  <si>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</si>
  <si>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</si>
  <si>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</si>
  <si>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</si>
  <si>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</si>
  <si>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</si>
  <si>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</si>
  <si>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</si>
  <si>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</si>
  <si>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</si>
  <si>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</si>
  <si>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</si>
  <si>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</si>
  <si>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</si>
  <si>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</si>
  <si>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</si>
  <si>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</si>
  <si>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</si>
  <si>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</si>
  <si>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</si>
  <si>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</si>
  <si>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</si>
  <si>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</si>
  <si>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</si>
  <si>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</si>
  <si>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</si>
  <si>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</si>
  <si>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</si>
  <si>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</si>
  <si>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</si>
  <si>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</si>
  <si>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</si>
  <si>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</si>
  <si>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</si>
  <si>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</si>
  <si>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</si>
  <si>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</si>
  <si>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</si>
  <si>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</si>
  <si>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</si>
  <si>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</si>
  <si>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</si>
  <si>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</si>
  <si>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</si>
  <si>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</si>
  <si>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</si>
  <si>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</si>
  <si>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</si>
  <si>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</si>
  <si>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</si>
  <si>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</si>
  <si>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</si>
  <si>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</si>
  <si>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</si>
  <si>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</si>
  <si>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</si>
  <si>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</si>
  <si>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</si>
  <si>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</si>
  <si>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</si>
  <si>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</si>
  <si>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</si>
  <si>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</si>
  <si>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</si>
  <si>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</si>
  <si>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</si>
  <si>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</si>
  <si>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</si>
  <si>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</si>
  <si>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</si>
  <si>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</si>
  <si>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</si>
  <si>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</si>
  <si>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</si>
  <si>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</si>
  <si>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</si>
  <si>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</si>
  <si>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</si>
  <si>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</si>
  <si>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</si>
  <si>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</si>
  <si>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</si>
  <si>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</si>
  <si>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</si>
  <si>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</si>
  <si>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</si>
  <si>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</si>
  <si>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</si>
  <si>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</si>
  <si>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</si>
  <si>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</si>
  <si>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</si>
  <si>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</si>
  <si>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</si>
  <si>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</si>
  <si>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</si>
  <si>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</si>
  <si>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</si>
  <si>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</si>
  <si>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</si>
  <si>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</si>
  <si>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</si>
  <si>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</si>
  <si>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</si>
  <si>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</si>
  <si>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</si>
  <si>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</si>
  <si>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</si>
  <si>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</si>
  <si>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</si>
  <si>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</si>
  <si>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</si>
  <si>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</si>
  <si>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</si>
  <si>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</si>
  <si>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</si>
  <si>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</si>
  <si>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</si>
  <si>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</si>
  <si>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</si>
  <si>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</si>
  <si>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</si>
  <si>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</si>
  <si>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</si>
  <si>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</si>
  <si>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</si>
  <si>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</si>
  <si>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</si>
  <si>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</si>
  <si>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</si>
  <si>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</si>
  <si>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</si>
  <si>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</si>
  <si>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</si>
  <si>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</si>
  <si>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</si>
  <si>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</si>
  <si>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</si>
  <si>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</si>
  <si>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</si>
  <si>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</si>
  <si>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</si>
  <si>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</si>
  <si>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</si>
  <si>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</si>
  <si>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</si>
  <si>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</si>
  <si>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</si>
  <si>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</si>
  <si>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</si>
  <si>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</si>
  <si>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</si>
  <si>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</si>
  <si>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</si>
  <si>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</si>
  <si>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</si>
  <si>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</si>
  <si>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</si>
  <si>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</si>
  <si>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</si>
  <si>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</si>
  <si>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</si>
  <si>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</si>
  <si>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</si>
  <si>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</si>
  <si>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</si>
  <si>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</si>
  <si>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</si>
  <si>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</si>
  <si>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</si>
  <si>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</si>
  <si>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</si>
  <si>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</si>
  <si>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</si>
  <si>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</si>
  <si>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</si>
  <si>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</si>
  <si>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</si>
  <si>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</si>
  <si>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</si>
  <si>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</si>
  <si>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</si>
  <si>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</si>
  <si>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</si>
  <si>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</si>
  <si>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</si>
  <si>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</si>
  <si>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</si>
  <si>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</si>
  <si>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</si>
  <si>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</si>
  <si>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</si>
  <si>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</si>
  <si>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</si>
  <si>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</si>
  <si>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</si>
  <si>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</si>
  <si>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</si>
  <si>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</si>
  <si>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</si>
  <si>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</si>
  <si>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</si>
  <si>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</si>
  <si>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</si>
  <si>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</si>
  <si>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</si>
  <si>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</si>
  <si>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</si>
  <si>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</si>
  <si>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</si>
  <si>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</si>
  <si>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</si>
  <si>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</si>
  <si>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</si>
  <si>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</si>
  <si>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</si>
  <si>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</si>
  <si>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</si>
  <si>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</si>
  <si>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</si>
  <si>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</si>
  <si>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</si>
  <si>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</si>
  <si>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</si>
  <si>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</si>
  <si>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</si>
  <si>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</si>
  <si>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</si>
  <si>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</si>
  <si>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</si>
  <si>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</si>
  <si>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</si>
  <si>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</si>
  <si>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</si>
  <si>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</si>
  <si>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</si>
  <si>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</si>
  <si>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</si>
  <si>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</si>
  <si>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</si>
  <si>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</si>
  <si>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</si>
  <si>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</si>
  <si>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</si>
  <si>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</si>
  <si>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</si>
  <si>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</si>
  <si>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</si>
  <si>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</si>
  <si>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</si>
  <si>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</si>
  <si>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</si>
  <si>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</si>
  <si>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</si>
  <si>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</si>
  <si>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</si>
  <si>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</si>
  <si>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</si>
  <si>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</si>
  <si>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</si>
  <si>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</si>
  <si>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</si>
  <si>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</si>
  <si>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</si>
  <si>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</si>
  <si>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</si>
  <si>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</si>
  <si>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</si>
  <si>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</si>
  <si>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</si>
  <si>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</si>
  <si>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</si>
  <si>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</si>
  <si>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</si>
  <si>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</si>
  <si>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</si>
  <si>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</si>
  <si>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</si>
  <si>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</si>
  <si>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</si>
  <si>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</si>
  <si>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</si>
  <si>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</si>
  <si>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</si>
  <si>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</si>
  <si>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</si>
  <si>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</si>
  <si>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</si>
  <si>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</si>
  <si>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</si>
  <si>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</si>
  <si>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</si>
  <si>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</si>
  <si>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</si>
  <si>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</si>
  <si>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</si>
  <si>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</si>
  <si>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</si>
  <si>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</si>
  <si>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</si>
  <si>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</si>
  <si>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</si>
  <si>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</si>
  <si>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</si>
  <si>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</si>
  <si>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</si>
  <si>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</si>
  <si>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</si>
  <si>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</si>
  <si>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</si>
  <si>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</si>
  <si>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</si>
  <si>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</si>
  <si>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</si>
  <si>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</si>
  <si>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</si>
  <si>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</si>
  <si>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</si>
  <si>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</si>
  <si>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</si>
  <si>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</si>
  <si>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</si>
  <si>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</si>
  <si>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</si>
  <si>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</si>
  <si>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</si>
  <si>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</si>
  <si>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</si>
  <si>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</si>
  <si>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</si>
  <si>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</si>
  <si>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</si>
  <si>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</si>
  <si>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</si>
  <si>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</si>
  <si>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</si>
  <si>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</si>
  <si>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</si>
  <si>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</si>
  <si>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</si>
  <si>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</si>
  <si>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</si>
  <si>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</si>
  <si>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</si>
  <si>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</si>
  <si>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</si>
  <si>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</si>
  <si>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</si>
  <si>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</si>
  <si>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</si>
  <si>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</si>
  <si>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</si>
  <si>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</si>
  <si>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</si>
  <si>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</si>
  <si>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</si>
  <si>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</si>
  <si>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</si>
  <si>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</si>
  <si>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</si>
  <si>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</si>
  <si>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</si>
  <si>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</si>
  <si>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</si>
  <si>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</si>
  <si>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</si>
  <si>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</si>
  <si>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</si>
  <si>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</si>
  <si>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</si>
  <si>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</si>
  <si>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</si>
  <si>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</si>
  <si>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</si>
  <si>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</si>
  <si>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</si>
  <si>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</si>
  <si>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</si>
  <si>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</si>
  <si>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</si>
  <si>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</si>
  <si>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</si>
  <si>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</si>
  <si>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</si>
  <si>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</si>
  <si>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</si>
  <si>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</si>
  <si>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</si>
  <si>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</si>
  <si>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</si>
  <si>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</si>
  <si>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</si>
  <si>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</si>
  <si>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</si>
  <si>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</si>
  <si>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</si>
  <si>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</si>
  <si>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</si>
  <si>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</si>
  <si>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</si>
  <si>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</si>
  <si>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</si>
  <si>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</si>
  <si>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</si>
  <si>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</si>
  <si>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</si>
  <si>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</si>
  <si>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</si>
  <si>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</si>
  <si>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</si>
  <si>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</si>
  <si>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</si>
  <si>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</si>
  <si>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</si>
  <si>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</si>
  <si>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</si>
  <si>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</si>
  <si>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</si>
  <si>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</si>
  <si>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</si>
  <si>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</si>
  <si>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</si>
  <si>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</si>
  <si>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</si>
  <si>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</si>
  <si>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</si>
  <si>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</si>
  <si>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</si>
  <si>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</si>
  <si>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</si>
  <si>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</si>
  <si>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</si>
  <si>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</si>
  <si>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</si>
  <si>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</si>
  <si>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</si>
  <si>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</si>
  <si>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</si>
  <si>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</si>
  <si>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</si>
  <si>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</si>
  <si>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</si>
  <si>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</si>
  <si>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</si>
  <si>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</si>
  <si>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</si>
  <si>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</si>
  <si>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</si>
  <si>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</si>
  <si>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</si>
  <si>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</si>
  <si>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</si>
  <si>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</si>
  <si>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</si>
  <si>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</si>
  <si>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</si>
  <si>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</si>
  <si>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</si>
  <si>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</si>
  <si>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</si>
  <si>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</si>
  <si>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</si>
  <si>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</si>
  <si>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</si>
  <si>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</si>
  <si>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</si>
  <si>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</si>
  <si>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</si>
  <si>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</si>
  <si>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</si>
  <si>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</si>
  <si>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</si>
  <si>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</si>
  <si>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</si>
  <si>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</si>
  <si>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</si>
  <si>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</si>
  <si>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</si>
  <si>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</si>
  <si>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</si>
  <si>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</si>
  <si>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</si>
  <si>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</si>
  <si>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</si>
  <si>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</si>
  <si>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</si>
  <si>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</si>
  <si>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</si>
  <si>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</si>
  <si>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</si>
  <si>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</si>
  <si>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</si>
  <si>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</si>
  <si>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</si>
  <si>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</si>
  <si>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</si>
  <si>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</si>
  <si>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</si>
  <si>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</si>
  <si>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</si>
  <si>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</si>
  <si>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</si>
  <si>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</si>
  <si>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</si>
  <si>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</si>
  <si>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</si>
  <si>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</si>
  <si>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</si>
  <si>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</si>
  <si>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</si>
  <si>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</si>
  <si>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</si>
  <si>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</si>
  <si>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</si>
  <si>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</si>
  <si>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</si>
  <si>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</si>
  <si>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</si>
  <si>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</si>
  <si>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</si>
  <si>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</si>
  <si>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</si>
  <si>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</si>
  <si>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</si>
  <si>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</si>
  <si>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</si>
  <si>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</si>
  <si>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</si>
  <si>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</si>
  <si>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</si>
  <si>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</si>
  <si>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</si>
  <si>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</si>
  <si>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</si>
  <si>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</si>
  <si>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</si>
  <si>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</si>
  <si>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</si>
  <si>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</si>
  <si>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</si>
  <si>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</si>
  <si>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</si>
  <si>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</si>
  <si>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</si>
  <si>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</si>
  <si>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</si>
  <si>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</si>
  <si>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</si>
  <si>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</si>
  <si>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</si>
  <si>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</si>
  <si>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</si>
  <si>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</si>
  <si>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</si>
  <si>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</si>
  <si>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</si>
  <si>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</si>
  <si>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</si>
  <si>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</si>
  <si>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</si>
  <si>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</si>
  <si>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</si>
  <si>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</si>
  <si>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</si>
  <si>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</si>
  <si>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</si>
  <si>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</si>
  <si>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</si>
  <si>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</si>
  <si>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</si>
  <si>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</si>
  <si>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</si>
  <si>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</si>
  <si>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</si>
  <si>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</si>
  <si>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</si>
  <si>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</si>
  <si>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</si>
  <si>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</si>
  <si>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</si>
  <si>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</si>
  <si>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</si>
  <si>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</si>
  <si>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</si>
  <si>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</si>
  <si>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</si>
  <si>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</si>
  <si>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</si>
  <si>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</si>
  <si>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</si>
  <si>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</si>
  <si>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</si>
  <si>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</si>
  <si>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</si>
  <si>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</si>
  <si>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</si>
  <si>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</si>
  <si>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</si>
  <si>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</si>
  <si>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</si>
  <si>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</si>
  <si>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</si>
  <si>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</si>
  <si>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</si>
  <si>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</si>
  <si>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</si>
  <si>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</si>
  <si>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</si>
  <si>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</si>
  <si>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</si>
  <si>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</si>
  <si>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</si>
  <si>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</si>
  <si>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</si>
  <si>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</si>
  <si>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</si>
  <si>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</si>
  <si>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</si>
  <si>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</si>
  <si>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</si>
  <si>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</si>
  <si>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</si>
  <si>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</si>
  <si>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</si>
  <si>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</si>
  <si>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</si>
  <si>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</si>
  <si>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</si>
  <si>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</si>
  <si>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</si>
  <si>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</si>
  <si>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</si>
  <si>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</si>
  <si>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</si>
  <si>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</si>
  <si>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</si>
  <si>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</si>
  <si>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</si>
  <si>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</si>
  <si>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</si>
  <si>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</si>
  <si>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</si>
  <si>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</si>
  <si>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</si>
  <si>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</si>
  <si>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</si>
  <si>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</si>
  <si>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</si>
  <si>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</si>
  <si>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</si>
  <si>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</si>
  <si>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</si>
  <si>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</si>
  <si>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</si>
  <si>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</si>
  <si>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</si>
  <si>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</si>
  <si>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</si>
  <si>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</si>
  <si>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</si>
  <si>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</si>
  <si>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</si>
  <si>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</si>
  <si>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</si>
  <si>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</si>
  <si>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</si>
  <si>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</si>
  <si>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</si>
  <si>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</si>
  <si>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</si>
  <si>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</si>
  <si>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</si>
  <si>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</si>
  <si>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</si>
  <si>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</si>
  <si>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</si>
  <si>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</si>
  <si>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</si>
  <si>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</si>
  <si>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</si>
  <si>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</si>
  <si>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</si>
  <si>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</si>
  <si>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</si>
  <si>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</si>
  <si>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</si>
  <si>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</si>
  <si>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</si>
  <si>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</si>
  <si>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</si>
  <si>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</si>
  <si>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</si>
  <si>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</si>
  <si>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</si>
  <si>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</si>
  <si>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</si>
  <si>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</si>
  <si>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</si>
  <si>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</si>
  <si>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</si>
  <si>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</si>
  <si>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</si>
  <si>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</si>
  <si>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</si>
  <si>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</si>
  <si>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</si>
  <si>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</si>
  <si>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</si>
  <si>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</si>
  <si>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</si>
  <si>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</si>
  <si>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</si>
  <si>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</si>
  <si>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</si>
  <si>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</si>
  <si>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</si>
  <si>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</si>
  <si>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</si>
  <si>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</si>
  <si>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</si>
  <si>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</si>
  <si>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</si>
  <si>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</si>
  <si>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</si>
  <si>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</si>
  <si>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</si>
  <si>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</si>
  <si>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</si>
  <si>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</si>
  <si>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</si>
  <si>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</si>
  <si>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</si>
  <si>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</si>
  <si>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</si>
  <si>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</si>
  <si>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</si>
  <si>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</si>
  <si>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</si>
  <si>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</si>
  <si>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</si>
  <si>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</si>
  <si>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</si>
  <si>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</si>
  <si>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</si>
  <si>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</si>
  <si>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</si>
  <si>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</si>
  <si>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</si>
  <si>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</si>
  <si>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</si>
  <si>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</si>
  <si>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</si>
  <si>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</si>
  <si>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</si>
  <si>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</si>
  <si>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</si>
  <si>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</si>
  <si>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</si>
  <si>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</si>
  <si>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</si>
  <si>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</si>
  <si>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</si>
  <si>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</si>
  <si>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</si>
  <si>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</si>
  <si>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</si>
  <si>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</si>
  <si>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</si>
  <si>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</si>
  <si>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</si>
  <si>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</si>
  <si>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</si>
  <si>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</si>
  <si>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</si>
  <si>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</si>
  <si>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</si>
  <si>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</si>
  <si>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</si>
  <si>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</si>
  <si>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</si>
  <si>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</si>
  <si>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</si>
  <si>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</si>
  <si>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</si>
  <si>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</si>
  <si>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</si>
  <si>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</si>
  <si>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</si>
  <si>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</si>
  <si>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</si>
  <si>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</si>
  <si>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</si>
  <si>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</si>
  <si>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</si>
  <si>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</si>
  <si>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</si>
  <si>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</si>
  <si>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</si>
  <si>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</si>
  <si>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</si>
  <si>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</si>
  <si>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</si>
  <si>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</si>
  <si>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</si>
  <si>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</si>
  <si>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</si>
  <si>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</si>
  <si>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</si>
  <si>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</si>
  <si>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</si>
  <si>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</si>
  <si>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</si>
  <si>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</si>
  <si>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</si>
  <si>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</si>
  <si>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</si>
  <si>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</si>
  <si>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</si>
  <si>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</si>
  <si>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</si>
  <si>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</si>
  <si>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</si>
  <si>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</si>
  <si>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</si>
  <si>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</si>
  <si>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</si>
  <si>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</si>
  <si>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</si>
  <si>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</si>
  <si>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</si>
  <si>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</si>
  <si>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</si>
  <si>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</si>
  <si>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</si>
  <si>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</si>
  <si>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</si>
  <si>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</si>
  <si>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</si>
  <si>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</si>
  <si>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</si>
  <si>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</si>
  <si>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</si>
  <si>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</si>
  <si>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</si>
  <si>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</si>
  <si>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</si>
  <si>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</si>
  <si>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</si>
  <si>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</si>
  <si>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</si>
  <si>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</si>
  <si>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</si>
  <si>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</si>
  <si>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</si>
  <si>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</si>
  <si>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</si>
  <si>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</si>
  <si>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</si>
  <si>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</si>
  <si>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</si>
  <si>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</si>
  <si>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</si>
  <si>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</si>
  <si>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</si>
  <si>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</si>
  <si>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</si>
  <si>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</si>
  <si>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</si>
  <si>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</si>
  <si>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</si>
  <si>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</si>
  <si>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</si>
  <si>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</si>
  <si>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</si>
  <si>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</si>
  <si>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</si>
  <si>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</si>
  <si>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</si>
  <si>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</si>
  <si>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</si>
  <si>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</si>
  <si>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</si>
  <si>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</si>
  <si>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</si>
  <si>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</si>
  <si>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</si>
  <si>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</si>
  <si>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</si>
  <si>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</si>
  <si>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</si>
  <si>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</si>
  <si>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</si>
  <si>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</si>
  <si>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</si>
  <si>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</si>
  <si>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</si>
  <si>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</si>
  <si>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</si>
  <si>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</si>
  <si>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</si>
  <si>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</si>
  <si>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</si>
  <si>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</si>
  <si>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</si>
  <si>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</si>
  <si>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</si>
  <si>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</si>
  <si>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</si>
  <si>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</si>
  <si>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</si>
  <si>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</si>
  <si>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</si>
  <si>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</si>
  <si>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</si>
  <si>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</si>
  <si>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</si>
  <si>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</si>
  <si>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</si>
  <si>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</si>
  <si>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</si>
  <si>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</si>
  <si>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</si>
  <si>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</si>
  <si>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</si>
  <si>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</si>
  <si>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</si>
  <si>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</si>
  <si>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</si>
  <si>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</si>
  <si>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</si>
  <si>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</si>
  <si>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</si>
  <si>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</si>
  <si>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</si>
  <si>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</si>
  <si>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</si>
  <si>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</si>
  <si>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</si>
  <si>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</si>
  <si>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</si>
  <si>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</si>
  <si>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</si>
  <si>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</si>
  <si>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</si>
  <si>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</si>
  <si>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</si>
  <si>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</si>
  <si>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</si>
  <si>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</si>
  <si>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</si>
  <si>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</si>
  <si>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</si>
  <si>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</si>
  <si>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</si>
  <si>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</si>
  <si>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</si>
  <si>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</si>
  <si>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</si>
  <si>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</si>
  <si>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</si>
  <si>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</si>
  <si>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</si>
  <si>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</si>
  <si>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</si>
  <si>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</si>
  <si>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</si>
  <si>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</si>
  <si>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</si>
  <si>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</si>
  <si>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</si>
  <si>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</si>
  <si>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</si>
  <si>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</si>
  <si>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</si>
  <si>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</si>
  <si>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</si>
  <si>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</si>
  <si>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</si>
  <si>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</si>
  <si>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</si>
  <si>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</si>
  <si>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</si>
  <si>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</si>
  <si>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</si>
  <si>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</si>
  <si>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</si>
  <si>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</si>
  <si>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</si>
  <si>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</si>
  <si>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</si>
  <si>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</si>
  <si>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</si>
  <si>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</si>
  <si>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</si>
  <si>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</si>
  <si>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</si>
  <si>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</si>
  <si>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</si>
  <si>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</si>
  <si>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</si>
  <si>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</si>
  <si>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</si>
  <si>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</si>
  <si>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</si>
  <si>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</si>
  <si>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</si>
  <si>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</si>
  <si>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</si>
  <si>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</si>
  <si>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</si>
  <si>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</si>
  <si>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</si>
  <si>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</si>
  <si>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</si>
  <si>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</si>
  <si>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</si>
  <si>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</si>
  <si>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</si>
  <si>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</si>
  <si>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</si>
  <si>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</si>
  <si>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</si>
  <si>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</si>
  <si>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</si>
  <si>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</si>
  <si>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</si>
  <si>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</si>
  <si>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</si>
  <si>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</si>
  <si>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</si>
  <si>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</si>
  <si>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</si>
  <si>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</si>
  <si>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</si>
  <si>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</si>
  <si>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</si>
  <si>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</si>
  <si>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</si>
  <si>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</si>
  <si>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</si>
  <si>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</si>
  <si>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</si>
  <si>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</si>
  <si>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</si>
  <si>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</si>
  <si>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</si>
  <si>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</si>
  <si>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</si>
  <si>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</si>
  <si>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</si>
  <si>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</si>
  <si>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</si>
  <si>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</si>
  <si>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</si>
  <si>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</si>
  <si>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</si>
  <si>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</si>
  <si>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</si>
  <si>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</si>
  <si>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</si>
  <si>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</si>
  <si>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</si>
  <si>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</si>
  <si>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</si>
  <si>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</si>
  <si>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</si>
  <si>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</si>
  <si>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</si>
  <si>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</si>
  <si>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</si>
  <si>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</si>
  <si>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</si>
  <si>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</si>
  <si>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</si>
  <si>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</si>
  <si>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</si>
  <si>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</si>
  <si>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</si>
  <si>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</si>
  <si>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</si>
  <si>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</si>
  <si>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</si>
  <si>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</si>
  <si>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</si>
  <si>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</si>
  <si>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</si>
  <si>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</si>
  <si>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</si>
  <si>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</si>
  <si>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</si>
  <si>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</si>
  <si>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</si>
  <si>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</si>
  <si>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</si>
  <si>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</si>
  <si>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</si>
  <si>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</si>
  <si>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</si>
  <si>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</si>
  <si>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</si>
  <si>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</si>
  <si>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</si>
  <si>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</si>
  <si>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</si>
  <si>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</si>
  <si>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</si>
  <si>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</si>
  <si>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</si>
  <si>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</si>
  <si>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</si>
  <si>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</si>
  <si>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</si>
  <si>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</si>
  <si>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</si>
  <si>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</si>
  <si>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</si>
  <si>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</si>
  <si>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</si>
  <si>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</si>
  <si>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</si>
  <si>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</si>
  <si>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</si>
  <si>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</si>
  <si>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</si>
  <si>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</si>
  <si>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</si>
  <si>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</si>
  <si>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</si>
  <si>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</si>
  <si>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</si>
  <si>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</si>
  <si>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</si>
  <si>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</si>
  <si>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</si>
  <si>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</si>
  <si>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</si>
  <si>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</si>
  <si>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</si>
  <si>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</si>
  <si>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</si>
  <si>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</si>
  <si>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</si>
  <si>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</si>
  <si>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</si>
  <si>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</si>
  <si>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</si>
  <si>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</si>
  <si>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</si>
  <si>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</si>
  <si>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</si>
  <si>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</si>
  <si>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</si>
  <si>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</si>
  <si>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</si>
  <si>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</si>
  <si>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</si>
  <si>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</si>
  <si>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</si>
  <si>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</si>
  <si>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</si>
  <si>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</si>
  <si>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</si>
  <si>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</si>
  <si>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</si>
  <si>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</si>
  <si>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</si>
  <si>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</si>
  <si>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</si>
  <si>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</si>
  <si>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</si>
  <si>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</si>
  <si>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</si>
  <si>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</si>
  <si>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</si>
  <si>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</si>
  <si>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</si>
  <si>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</si>
  <si>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</si>
  <si>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</si>
  <si>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</si>
  <si>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</si>
  <si>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</si>
  <si>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</si>
  <si>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</si>
  <si>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</si>
  <si>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</si>
  <si>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</si>
  <si>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</si>
  <si>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</si>
  <si>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</si>
  <si>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</si>
  <si>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</si>
  <si>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</si>
  <si>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</si>
  <si>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</si>
  <si>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</si>
  <si>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</si>
  <si>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</si>
  <si>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</si>
  <si>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</si>
  <si>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</si>
  <si>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</si>
  <si>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</si>
  <si>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</si>
  <si>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</si>
  <si>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</si>
  <si>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</si>
  <si>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</si>
  <si>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</si>
  <si>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</si>
  <si>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</si>
  <si>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</si>
  <si>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</si>
  <si>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</si>
  <si>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</si>
  <si>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</si>
  <si>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</si>
  <si>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</si>
  <si>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</si>
  <si>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</si>
  <si>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</si>
  <si>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</si>
  <si>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</si>
  <si>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</si>
  <si>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</si>
  <si>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</si>
  <si>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</si>
  <si>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</si>
  <si>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</si>
  <si>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</si>
  <si>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</si>
  <si>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</si>
  <si>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</si>
  <si>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</si>
  <si>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</si>
  <si>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</si>
  <si>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</si>
  <si>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</si>
  <si>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</si>
  <si>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</si>
  <si>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</si>
  <si>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</si>
  <si>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</si>
  <si>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</si>
  <si>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</si>
  <si>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</si>
  <si>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</si>
  <si>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</si>
  <si>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</si>
  <si>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</si>
  <si>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</si>
  <si>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</si>
  <si>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</si>
  <si>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</si>
  <si>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</si>
  <si>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</si>
  <si>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</si>
  <si>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</si>
  <si>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</si>
  <si>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</si>
  <si>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</si>
  <si>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</si>
  <si>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</si>
  <si>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</si>
  <si>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</si>
  <si>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</si>
  <si>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</si>
  <si>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</si>
  <si>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</si>
  <si>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</si>
  <si>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</si>
  <si>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</si>
  <si>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</si>
  <si>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</si>
  <si>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</si>
  <si>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</si>
  <si>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</si>
  <si>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</si>
  <si>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</si>
  <si>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</si>
  <si>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</si>
  <si>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</si>
  <si>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</si>
  <si>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</si>
  <si>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</si>
  <si>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</si>
  <si>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</si>
  <si>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</si>
  <si>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</si>
  <si>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</si>
  <si>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</si>
  <si>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</si>
  <si>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</si>
  <si>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</si>
  <si>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</si>
  <si>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</si>
  <si>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</si>
  <si>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</si>
  <si>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</si>
  <si>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</si>
  <si>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</si>
  <si>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</si>
  <si>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</si>
  <si>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</si>
  <si>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</si>
  <si>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</si>
  <si>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</si>
  <si>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</si>
  <si>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</si>
  <si>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</si>
  <si>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</si>
  <si>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</si>
  <si>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</si>
  <si>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</si>
  <si>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</si>
  <si>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</si>
  <si>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</si>
  <si>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</si>
  <si>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</si>
  <si>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</si>
  <si>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</si>
  <si>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</si>
  <si>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</si>
  <si>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</si>
  <si>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</si>
  <si>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</si>
  <si>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</si>
  <si>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</si>
  <si>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</si>
  <si>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</si>
  <si>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</si>
  <si>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</si>
  <si>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</si>
  <si>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</si>
  <si>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</si>
  <si>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</si>
  <si>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</si>
  <si>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</si>
  <si>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</si>
  <si>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</si>
  <si>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</si>
  <si>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</si>
  <si>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</si>
  <si>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</si>
  <si>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</si>
  <si>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</si>
  <si>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</si>
  <si>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</si>
  <si>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</si>
  <si>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</si>
  <si>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</si>
  <si>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</si>
  <si>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</si>
  <si>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</si>
  <si>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</si>
  <si>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</si>
  <si>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</si>
  <si>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</si>
  <si>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</si>
  <si>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</si>
  <si>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</si>
  <si>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</si>
  <si>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</si>
  <si>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</si>
  <si>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</si>
  <si>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</si>
  <si>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</si>
  <si>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</si>
  <si>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</si>
  <si>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</si>
  <si>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</si>
  <si>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</si>
  <si>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</si>
  <si>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</si>
  <si>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</si>
  <si>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</si>
  <si>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</si>
  <si>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</si>
  <si>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</si>
  <si>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</si>
  <si>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</si>
  <si>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</si>
  <si>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</si>
  <si>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</si>
  <si>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</si>
  <si>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</si>
  <si>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</si>
  <si>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</si>
  <si>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</si>
  <si>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</si>
  <si>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</si>
  <si>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</si>
  <si>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</si>
  <si>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</si>
  <si>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</si>
  <si>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</si>
  <si>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</si>
  <si>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</si>
  <si>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</si>
  <si>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</si>
  <si>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</si>
  <si>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</si>
  <si>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</si>
  <si>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</si>
  <si>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</si>
  <si>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</si>
  <si>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</si>
  <si>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</si>
  <si>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</si>
  <si>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</si>
  <si>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</si>
  <si>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</si>
  <si>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</si>
  <si>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</si>
  <si>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</si>
  <si>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</si>
  <si>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</si>
  <si>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</si>
  <si>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</si>
  <si>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</si>
  <si>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</si>
  <si>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</si>
  <si>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</si>
  <si>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</si>
  <si>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</si>
  <si>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</si>
  <si>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</si>
  <si>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</si>
  <si>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</si>
  <si>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</si>
  <si>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</si>
  <si>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</si>
  <si>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</si>
  <si>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</si>
  <si>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</si>
  <si>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</si>
  <si>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</si>
  <si>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</si>
  <si>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</si>
  <si>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</si>
  <si>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</si>
  <si>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</si>
  <si>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</si>
  <si>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</si>
  <si>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</si>
  <si>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</si>
  <si>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</si>
  <si>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</si>
  <si>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</si>
  <si>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</si>
  <si>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</si>
  <si>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</si>
  <si>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</si>
  <si>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</si>
  <si>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</si>
  <si>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</si>
  <si>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</si>
  <si>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</si>
  <si>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</si>
  <si>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</si>
  <si>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</si>
  <si>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</si>
  <si>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</si>
  <si>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</si>
  <si>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</si>
  <si>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</si>
  <si>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</si>
  <si>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</si>
  <si>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</si>
  <si>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</si>
  <si>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</si>
  <si>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</si>
  <si>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</si>
  <si>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</si>
  <si>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</si>
  <si>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</si>
  <si>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</si>
  <si>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</si>
  <si>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</si>
  <si>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</si>
  <si>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</si>
  <si>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</si>
  <si>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</si>
  <si>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</si>
  <si>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</si>
  <si>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</si>
  <si>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</si>
  <si>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</si>
  <si>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</si>
  <si>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</si>
  <si>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</si>
  <si>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</si>
  <si>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</si>
  <si>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</si>
  <si>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</si>
  <si>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</si>
  <si>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</si>
  <si>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</si>
  <si>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</si>
  <si>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</si>
  <si>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</si>
  <si>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</si>
  <si>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</si>
  <si>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</si>
  <si>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</si>
  <si>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</si>
  <si>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</si>
  <si>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</si>
  <si>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</si>
  <si>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</si>
  <si>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</si>
  <si>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</si>
  <si>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</si>
  <si>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</si>
  <si>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</si>
  <si>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</si>
  <si>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</si>
  <si>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</si>
  <si>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</si>
  <si>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</si>
  <si>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</si>
  <si>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</si>
  <si>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</si>
  <si>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</si>
  <si>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</si>
  <si>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</si>
  <si>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</si>
  <si>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</si>
  <si>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</si>
  <si>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</si>
  <si>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</si>
  <si>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</si>
  <si>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</si>
  <si>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</si>
  <si>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</si>
  <si>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</si>
  <si>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</si>
  <si>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</si>
  <si>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</si>
  <si>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</si>
  <si>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</si>
  <si>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</si>
  <si>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</si>
  <si>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</si>
  <si>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</si>
  <si>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</si>
  <si>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</si>
  <si>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</si>
  <si>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</si>
  <si>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</si>
  <si>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</si>
  <si>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</si>
  <si>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</si>
  <si>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</si>
  <si>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</si>
  <si>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</si>
  <si>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</si>
  <si>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</si>
  <si>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</si>
  <si>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</si>
  <si>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</si>
  <si>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</si>
  <si>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</si>
  <si>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</si>
  <si>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</si>
  <si>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</si>
  <si>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</si>
  <si>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</si>
  <si>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</si>
  <si>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</si>
  <si>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</si>
  <si>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</si>
  <si>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</si>
  <si>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</si>
  <si>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</si>
  <si>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</si>
  <si>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</si>
  <si>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</si>
  <si>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</si>
  <si>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</si>
  <si>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</si>
  <si>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</si>
  <si>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</si>
  <si>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</si>
  <si>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</si>
  <si>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</si>
  <si>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</si>
  <si>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</si>
  <si>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</si>
  <si>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</si>
  <si>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</si>
  <si>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</si>
  <si>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</si>
  <si>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</si>
  <si>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</si>
  <si>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</si>
  <si>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</si>
  <si>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</si>
  <si>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</si>
  <si>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</si>
  <si>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</si>
  <si>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</si>
  <si>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</si>
  <si>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</si>
  <si>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</si>
  <si>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</si>
  <si>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</si>
  <si>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</si>
  <si>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</si>
  <si>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</si>
  <si>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</si>
  <si>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</si>
  <si>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</si>
  <si>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</si>
  <si>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</si>
  <si>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</si>
  <si>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</si>
  <si>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</si>
  <si>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</si>
  <si>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</si>
  <si>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</si>
  <si>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</si>
  <si>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</si>
  <si>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</si>
  <si>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</si>
  <si>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</si>
  <si>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</si>
  <si>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</si>
  <si>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</si>
  <si>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</si>
  <si>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</si>
  <si>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</si>
  <si>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</si>
  <si>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</si>
  <si>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</si>
  <si>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</si>
  <si>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</si>
  <si>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</si>
  <si>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</si>
  <si>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</si>
  <si>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</si>
  <si>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</si>
  <si>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</si>
  <si>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</si>
  <si>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</si>
  <si>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</si>
  <si>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</si>
  <si>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</si>
  <si>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</si>
  <si>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</si>
  <si>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</si>
  <si>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</si>
  <si>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</si>
  <si>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</si>
  <si>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</si>
  <si>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</si>
  <si>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</si>
  <si>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</si>
  <si>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</si>
  <si>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</si>
  <si>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</si>
  <si>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</si>
  <si>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</si>
  <si>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</si>
  <si>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</si>
  <si>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</si>
  <si>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</si>
  <si>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</si>
  <si>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</si>
  <si>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</si>
  <si>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</si>
  <si>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</si>
  <si>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</si>
  <si>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</si>
  <si>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</si>
  <si>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</si>
  <si>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</si>
  <si>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</si>
  <si>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</si>
  <si>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</si>
  <si>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</si>
  <si>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</si>
  <si>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</si>
  <si>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</si>
  <si>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</si>
  <si>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</si>
  <si>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</si>
  <si>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</si>
  <si>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</si>
  <si>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</si>
  <si>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</si>
  <si>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</si>
  <si>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</si>
  <si>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</si>
  <si>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</si>
  <si>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</si>
  <si>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</si>
  <si>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</si>
  <si>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</si>
  <si>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</si>
  <si>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</si>
  <si>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</si>
  <si>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</si>
  <si>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</si>
  <si>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</si>
  <si>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</si>
  <si>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</si>
  <si>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</si>
  <si>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</si>
  <si>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</si>
  <si>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</si>
  <si>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</si>
  <si>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</si>
  <si>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</si>
  <si>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</si>
  <si>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</si>
  <si>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</si>
  <si>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</si>
  <si>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</si>
  <si>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</si>
  <si>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</si>
  <si>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</si>
  <si>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</si>
  <si>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</si>
  <si>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</si>
  <si>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</si>
  <si>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</si>
  <si>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</si>
  <si>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</si>
  <si>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</si>
  <si>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</si>
  <si>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</si>
  <si>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</si>
  <si>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</si>
  <si>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</si>
  <si>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</si>
  <si>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</si>
  <si>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</si>
  <si>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</si>
  <si>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</si>
  <si>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</si>
  <si>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</si>
  <si>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</si>
  <si>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</si>
  <si>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</si>
  <si>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</si>
  <si>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</si>
  <si>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</si>
  <si>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</si>
  <si>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</si>
  <si>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</si>
  <si>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</si>
  <si>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</si>
  <si>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</si>
  <si>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</si>
  <si>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</si>
  <si>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</si>
  <si>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</si>
  <si>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</si>
  <si>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</si>
  <si>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</si>
  <si>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</si>
  <si>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</si>
  <si>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</si>
  <si>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</si>
  <si>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</si>
  <si>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</si>
  <si>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</si>
  <si>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</si>
  <si>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</si>
  <si>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</si>
  <si>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</si>
  <si>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</si>
  <si>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</si>
  <si>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</si>
  <si>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</si>
  <si>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</si>
  <si>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</si>
  <si>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</si>
  <si>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</si>
  <si>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</si>
  <si>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</si>
  <si>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</si>
  <si>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</si>
  <si>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</si>
  <si>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</si>
  <si>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</si>
  <si>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</si>
  <si>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</si>
  <si>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</si>
  <si>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</si>
  <si>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</si>
  <si>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</si>
  <si>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</si>
  <si>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</si>
  <si>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</si>
  <si>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</si>
  <si>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</si>
  <si>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</si>
  <si>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</si>
  <si>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</si>
  <si>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</si>
  <si>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</si>
  <si>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</si>
  <si>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</si>
  <si>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</si>
  <si>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</si>
  <si>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</si>
  <si>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</si>
  <si>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</si>
  <si>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</si>
  <si>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</si>
  <si>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</si>
  <si>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</si>
  <si>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</si>
  <si>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</si>
  <si>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</si>
  <si>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</si>
  <si>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</si>
  <si>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</si>
  <si>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</si>
  <si>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</si>
  <si>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</si>
  <si>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</si>
  <si>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</si>
  <si>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</si>
  <si>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</si>
  <si>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</si>
  <si>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</si>
  <si>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</si>
  <si>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</si>
  <si>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</si>
  <si>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</si>
  <si>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</si>
  <si>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</si>
  <si>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</si>
  <si>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</si>
  <si>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</si>
  <si>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</si>
  <si>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</si>
  <si>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</si>
  <si>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</si>
  <si>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</si>
  <si>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</si>
  <si>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</si>
  <si>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</si>
  <si>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</si>
  <si>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</si>
  <si>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</si>
  <si>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</si>
  <si>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</si>
  <si>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</si>
  <si>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</si>
  <si>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</si>
  <si>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</si>
  <si>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</si>
  <si>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</si>
  <si>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</si>
  <si>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</si>
  <si>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</si>
  <si>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</si>
  <si>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</si>
  <si>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</si>
  <si>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</si>
  <si>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</si>
  <si>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</si>
  <si>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</si>
  <si>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</si>
  <si>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</si>
  <si>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</si>
  <si>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</si>
  <si>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</si>
  <si>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</si>
  <si>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</si>
  <si>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</si>
  <si>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</si>
  <si>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</si>
  <si>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</si>
  <si>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</si>
  <si>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</si>
  <si>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</si>
  <si>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</si>
  <si>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</si>
  <si>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</si>
  <si>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</si>
  <si>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</si>
  <si>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</si>
  <si>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</si>
  <si>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</si>
  <si>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</si>
  <si>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</si>
  <si>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</si>
  <si>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</si>
  <si>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</si>
  <si>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</si>
  <si>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</si>
  <si>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</si>
  <si>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</si>
  <si>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</si>
  <si>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</si>
  <si>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</si>
  <si>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</si>
  <si>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</si>
  <si>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</si>
  <si>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</si>
  <si>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</si>
  <si>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</si>
  <si>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</si>
  <si>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</si>
  <si>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</si>
  <si>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</si>
  <si>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</si>
  <si>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</si>
  <si>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</si>
  <si>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</si>
  <si>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</si>
  <si>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</si>
  <si>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</si>
  <si>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</si>
  <si>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</si>
  <si>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</si>
  <si>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</si>
  <si>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</si>
  <si>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</si>
  <si>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</si>
  <si>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</si>
  <si>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</si>
  <si>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</si>
  <si>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</si>
  <si>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</si>
  <si>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</si>
  <si>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</si>
  <si>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</si>
  <si>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</si>
  <si>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</si>
  <si>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</si>
  <si>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</si>
  <si>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</si>
  <si>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</si>
  <si>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</si>
  <si>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</si>
  <si>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</si>
  <si>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</si>
  <si>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</si>
  <si>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</si>
  <si>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</si>
  <si>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</si>
  <si>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</si>
  <si>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</si>
  <si>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</si>
  <si>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</si>
  <si>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</si>
  <si>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</si>
  <si>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</si>
  <si>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</si>
  <si>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</si>
  <si>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</si>
  <si>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</si>
  <si>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</si>
  <si>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</si>
  <si>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</si>
  <si>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</si>
  <si>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</si>
  <si>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</si>
  <si>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</si>
  <si>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</si>
  <si>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</si>
  <si>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</si>
  <si>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</si>
  <si>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</si>
  <si>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</si>
  <si>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</si>
  <si>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</si>
  <si>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</si>
  <si>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</si>
  <si>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</si>
  <si>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</si>
  <si>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</si>
  <si>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</si>
  <si>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</si>
  <si>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</si>
  <si>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</si>
  <si>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</si>
  <si>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</si>
  <si>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</si>
  <si>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</si>
  <si>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</si>
  <si>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</si>
  <si>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</si>
  <si>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</si>
  <si>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</si>
  <si>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</si>
  <si>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</si>
  <si>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</si>
  <si>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</si>
  <si>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</si>
  <si>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</si>
  <si>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</si>
  <si>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</si>
  <si>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</si>
  <si>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</si>
  <si>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</si>
  <si>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</si>
  <si>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</si>
  <si>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</si>
  <si>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</si>
  <si>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</si>
  <si>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</si>
  <si>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</si>
  <si>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</si>
  <si>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</si>
  <si>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</si>
  <si>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</si>
  <si>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</si>
  <si>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</si>
  <si>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</si>
  <si>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</si>
  <si>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</si>
  <si>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</si>
  <si>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</si>
  <si>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</si>
  <si>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</si>
  <si>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</si>
  <si>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</si>
  <si>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</si>
  <si>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</si>
  <si>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</si>
  <si>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</si>
  <si>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</si>
  <si>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</si>
  <si>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</si>
  <si>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</si>
  <si>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</si>
  <si>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</si>
  <si>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</si>
  <si>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</si>
  <si>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</si>
  <si>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</si>
  <si>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</si>
  <si>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</si>
  <si>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</si>
  <si>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</si>
  <si>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</si>
  <si>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</si>
  <si>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</si>
  <si>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</si>
  <si>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</si>
  <si>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</si>
  <si>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</si>
  <si>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</si>
  <si>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</si>
  <si>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</si>
  <si>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</si>
  <si>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</si>
  <si>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</si>
  <si>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</si>
  <si>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</si>
  <si>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</si>
  <si>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</si>
  <si>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</si>
  <si>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</si>
  <si>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</si>
  <si>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</si>
  <si>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</si>
  <si>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</si>
  <si>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</si>
  <si>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</si>
  <si>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</si>
  <si>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</si>
  <si>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</si>
  <si>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</si>
  <si>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</si>
  <si>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</si>
  <si>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</si>
  <si>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</si>
  <si>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</si>
  <si>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</si>
  <si>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</si>
  <si>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</si>
  <si>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</si>
  <si>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</si>
  <si>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</si>
  <si>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</si>
  <si>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</si>
  <si>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</si>
  <si>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</si>
  <si>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</si>
  <si>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</si>
  <si>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</si>
  <si>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</si>
  <si>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</si>
  <si>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</si>
  <si>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</si>
  <si>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</si>
  <si>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</si>
  <si>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</si>
  <si>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</si>
  <si>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</si>
  <si>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</si>
  <si>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</si>
  <si>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</si>
  <si>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</si>
  <si>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</si>
  <si>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</si>
  <si>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</si>
  <si>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</si>
  <si>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</si>
  <si>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</si>
  <si>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</si>
  <si>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</si>
  <si>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</si>
  <si>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</si>
  <si>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</si>
  <si>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</si>
  <si>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</si>
  <si>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</si>
  <si>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</si>
  <si>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</si>
  <si>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</si>
  <si>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</si>
  <si>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</si>
  <si>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</si>
  <si>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</si>
  <si>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</si>
  <si>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</si>
  <si>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</si>
  <si>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</si>
  <si>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</si>
  <si>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</si>
  <si>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</si>
  <si>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</si>
  <si>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</si>
  <si>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</si>
  <si>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</si>
  <si>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</si>
  <si>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</si>
  <si>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</si>
  <si>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</si>
  <si>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</si>
  <si>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</si>
  <si>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</si>
  <si>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</si>
  <si>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</si>
  <si>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</si>
  <si>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</si>
  <si>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</si>
  <si>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</si>
  <si>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</si>
  <si>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</si>
  <si>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</si>
  <si>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</si>
  <si>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</si>
  <si>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</si>
  <si>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</si>
  <si>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</si>
  <si>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</si>
  <si>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</si>
  <si>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</si>
  <si>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</si>
  <si>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</si>
  <si>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</si>
  <si>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</si>
  <si>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</si>
  <si>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</si>
  <si>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</si>
  <si>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</si>
  <si>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</si>
  <si>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</si>
  <si>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</si>
  <si>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</si>
  <si>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</si>
  <si>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</si>
  <si>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</si>
  <si>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</si>
  <si>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</si>
  <si>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</si>
  <si>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</si>
  <si>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</si>
  <si>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</si>
  <si>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</si>
  <si>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</si>
  <si>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</si>
  <si>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</si>
  <si>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</si>
  <si>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</si>
  <si>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</si>
  <si>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</si>
  <si>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</si>
  <si>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</si>
  <si>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</si>
  <si>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</si>
  <si>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</si>
  <si>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</si>
  <si>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</si>
  <si>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</si>
  <si>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</si>
  <si>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</si>
  <si>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</si>
  <si>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</si>
  <si>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</si>
  <si>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</si>
  <si>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</si>
  <si>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</si>
  <si>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</si>
  <si>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</si>
  <si>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</si>
  <si>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</si>
  <si>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</si>
  <si>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</si>
  <si>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</si>
  <si>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</si>
  <si>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</si>
  <si>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</si>
  <si>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</si>
  <si>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</si>
  <si>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</si>
  <si>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</si>
  <si>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</si>
  <si>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</si>
  <si>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</si>
  <si>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</si>
  <si>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</si>
  <si>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</si>
  <si>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</si>
  <si>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</si>
  <si>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</si>
  <si>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</si>
  <si>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</si>
  <si>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</si>
  <si>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</si>
  <si>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</si>
  <si>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</si>
  <si>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</si>
  <si>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</si>
  <si>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</si>
  <si>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</si>
  <si>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</si>
  <si>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</si>
  <si>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</si>
  <si>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</si>
  <si>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</si>
  <si>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</si>
  <si>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</si>
  <si>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</si>
  <si>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</si>
  <si>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</si>
  <si>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</si>
  <si>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</si>
  <si>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</si>
  <si>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</si>
  <si>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</si>
  <si>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</si>
  <si>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</si>
  <si>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</si>
  <si>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</si>
  <si>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</si>
  <si>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</si>
  <si>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</si>
  <si>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</si>
  <si>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</si>
  <si>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</si>
  <si>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</si>
  <si>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</si>
  <si>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</si>
  <si>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</si>
  <si>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</si>
  <si>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</si>
  <si>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</si>
  <si>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</si>
  <si>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</si>
  <si>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</si>
  <si>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</si>
  <si>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</si>
  <si>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</si>
  <si>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</si>
  <si>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</si>
  <si>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</si>
  <si>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</si>
  <si>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</si>
  <si>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</si>
  <si>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</si>
  <si>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</si>
  <si>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</si>
  <si>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</si>
  <si>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</si>
  <si>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</si>
  <si>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</si>
  <si>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</si>
  <si>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</si>
  <si>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</si>
  <si>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</si>
  <si>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</si>
  <si>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</si>
  <si>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</si>
  <si>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</si>
  <si>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</si>
  <si>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</si>
  <si>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</si>
  <si>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</si>
  <si>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</si>
  <si>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</si>
  <si>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</si>
  <si>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</si>
  <si>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</si>
  <si>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</si>
  <si>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</si>
  <si>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</si>
  <si>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</si>
  <si>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</si>
  <si>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</si>
  <si>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</si>
  <si>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</si>
  <si>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</si>
  <si>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</si>
  <si>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</si>
  <si>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</si>
  <si>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</si>
  <si>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</si>
  <si>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</si>
  <si>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</si>
  <si>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</si>
  <si>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</si>
  <si>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</si>
  <si>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</si>
  <si>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</si>
  <si>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</si>
  <si>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</si>
  <si>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</si>
  <si>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</si>
  <si>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</si>
  <si>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</si>
  <si>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</si>
  <si>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</si>
  <si>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</si>
  <si>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</si>
  <si>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</si>
  <si>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</si>
  <si>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</si>
  <si>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</si>
  <si>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</si>
  <si>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</si>
  <si>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</si>
  <si>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</si>
  <si>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</si>
  <si>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</si>
  <si>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</si>
  <si>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</si>
  <si>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</si>
  <si>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</si>
  <si>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</si>
  <si>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</si>
  <si>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</si>
  <si>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</si>
  <si>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</si>
  <si>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</si>
  <si>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</si>
  <si>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</si>
  <si>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</si>
  <si>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</si>
  <si>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</si>
  <si>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</si>
  <si>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</si>
  <si>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</si>
  <si>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</si>
  <si>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</si>
  <si>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</si>
  <si>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</si>
  <si>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</si>
  <si>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</si>
  <si>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</si>
  <si>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</si>
  <si>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</si>
  <si>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</si>
  <si>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</si>
  <si>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</si>
  <si>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</si>
  <si>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</si>
  <si>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</si>
  <si>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</si>
  <si>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</si>
  <si>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</si>
  <si>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</si>
  <si>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</si>
  <si>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</si>
  <si>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</si>
  <si>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</si>
  <si>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</si>
  <si>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</si>
  <si>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</si>
  <si>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</si>
  <si>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</si>
  <si>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</si>
  <si>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</si>
  <si>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</si>
  <si>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</si>
  <si>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</si>
  <si>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</si>
  <si>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</si>
  <si>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</si>
  <si>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</si>
  <si>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</si>
  <si>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</si>
  <si>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</si>
  <si>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</si>
  <si>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</si>
  <si>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</si>
  <si>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</si>
  <si>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</si>
  <si>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</si>
  <si>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</si>
  <si>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</si>
  <si>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</si>
  <si>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</si>
  <si>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</si>
  <si>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</si>
  <si>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</si>
  <si>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</si>
  <si>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</si>
  <si>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</si>
  <si>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</si>
  <si>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</si>
  <si>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</si>
  <si>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</si>
  <si>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</si>
  <si>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</si>
  <si>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</si>
  <si>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</si>
  <si>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</si>
  <si>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</si>
  <si>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</si>
  <si>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</si>
  <si>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</si>
  <si>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</si>
  <si>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</si>
  <si>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</si>
  <si>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</si>
  <si>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</si>
  <si>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</si>
  <si>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</si>
  <si>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</si>
  <si>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</si>
  <si>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</si>
  <si>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</si>
  <si>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</si>
  <si>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</si>
  <si>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</si>
  <si>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</si>
  <si>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</si>
  <si>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</si>
  <si>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</si>
  <si>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</si>
  <si>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</si>
  <si>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</si>
  <si>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</si>
  <si>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</si>
  <si>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</si>
  <si>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</si>
  <si>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</si>
  <si>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</si>
  <si>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</si>
  <si>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</si>
  <si>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</si>
  <si>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</si>
  <si>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</si>
  <si>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</si>
  <si>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</si>
  <si>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</si>
  <si>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</si>
  <si>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</si>
  <si>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</si>
  <si>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</si>
  <si>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</si>
  <si>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</si>
  <si>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</si>
  <si>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</si>
  <si>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</si>
  <si>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</si>
  <si>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</si>
  <si>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</si>
  <si>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</si>
  <si>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</si>
  <si>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</si>
  <si>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</si>
  <si>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</si>
  <si>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</si>
  <si>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</si>
  <si>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</si>
  <si>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</si>
  <si>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</si>
  <si>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</si>
  <si>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</si>
  <si>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</si>
  <si>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</si>
  <si>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</si>
  <si>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</si>
  <si>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</si>
  <si>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</si>
  <si>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</si>
  <si>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</si>
  <si>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</si>
  <si>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</si>
  <si>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</si>
  <si>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</si>
  <si>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</si>
  <si>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</si>
  <si>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</si>
  <si>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</si>
  <si>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</si>
  <si>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</si>
  <si>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</si>
  <si>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</si>
  <si>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</si>
  <si>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</si>
  <si>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</si>
  <si>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</si>
  <si>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</si>
  <si>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</si>
  <si>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</si>
  <si>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</si>
  <si>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</si>
  <si>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</si>
  <si>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</si>
  <si>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</si>
  <si>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</si>
  <si>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</si>
  <si>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</si>
  <si>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</si>
  <si>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</si>
  <si>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</si>
  <si>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</si>
  <si>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</si>
  <si>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</si>
  <si>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</si>
  <si>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</si>
  <si>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</si>
  <si>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</si>
  <si>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</si>
  <si>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</si>
  <si>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</si>
  <si>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</si>
  <si>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</si>
  <si>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</si>
  <si>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</si>
  <si>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</si>
  <si>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</si>
  <si>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</si>
  <si>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</si>
  <si>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</si>
  <si>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</si>
  <si>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</si>
  <si>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</si>
  <si>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</si>
  <si>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</si>
  <si>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</si>
  <si>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</si>
  <si>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</si>
  <si>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</si>
  <si>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</si>
  <si>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</si>
  <si>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</si>
  <si>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</si>
  <si>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</si>
  <si>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</si>
  <si>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</si>
  <si>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</si>
  <si>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</si>
  <si>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</si>
  <si>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</si>
  <si>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</si>
  <si>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</si>
  <si>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</si>
  <si>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</si>
  <si>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</si>
  <si>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</si>
  <si>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</si>
  <si>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</si>
  <si>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</si>
  <si>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</si>
  <si>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</si>
  <si>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</si>
  <si>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</si>
  <si>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</si>
  <si>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</si>
  <si>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</si>
  <si>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</si>
  <si>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</si>
  <si>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</si>
  <si>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</si>
  <si>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</si>
  <si>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</si>
  <si>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</si>
  <si>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</si>
  <si>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</si>
  <si>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</si>
  <si>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</si>
  <si>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</si>
  <si>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</si>
  <si>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</si>
  <si>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</si>
  <si>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</si>
  <si>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</si>
  <si>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</si>
  <si>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</si>
  <si>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</si>
  <si>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</si>
  <si>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</si>
  <si>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</si>
  <si>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</si>
  <si>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</si>
  <si>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</si>
  <si>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</si>
  <si>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</si>
  <si>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</si>
  <si>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</si>
  <si>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</si>
  <si>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</si>
  <si>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</si>
  <si>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</si>
  <si>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</si>
  <si>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</si>
  <si>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</si>
  <si>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</si>
  <si>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</si>
  <si>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</si>
  <si>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</si>
  <si>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</si>
  <si>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</si>
  <si>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</si>
  <si>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</si>
  <si>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</si>
  <si>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</si>
  <si>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</si>
  <si>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</si>
  <si>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</si>
  <si>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</si>
  <si>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</si>
  <si>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</si>
  <si>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</si>
  <si>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</si>
  <si>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</si>
  <si>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</si>
  <si>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</si>
  <si>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</si>
  <si>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</si>
  <si>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</si>
  <si>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</si>
  <si>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</si>
  <si>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</si>
  <si>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</si>
  <si>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</si>
  <si>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</si>
  <si>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</si>
  <si>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</si>
  <si>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</si>
  <si>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</si>
  <si>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</si>
  <si>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</si>
  <si>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</si>
  <si>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</si>
  <si>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</si>
  <si>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</si>
  <si>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</si>
  <si>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</si>
  <si>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</si>
  <si>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</si>
  <si>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</si>
  <si>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</si>
  <si>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</si>
  <si>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</si>
  <si>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</si>
  <si>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</si>
  <si>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</si>
  <si>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</si>
  <si>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</si>
  <si>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</si>
  <si>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</si>
  <si>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</si>
  <si>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</si>
  <si>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</si>
  <si>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</si>
  <si>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</si>
  <si>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</si>
  <si>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</si>
  <si>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</si>
  <si>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</si>
  <si>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</si>
  <si>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</si>
  <si>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</si>
  <si>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</si>
  <si>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</si>
  <si>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</si>
  <si>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</si>
  <si>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</si>
  <si>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</si>
  <si>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</si>
  <si>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</si>
  <si>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</si>
  <si>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</si>
  <si>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</si>
  <si>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</si>
  <si>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</si>
  <si>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</si>
  <si>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</si>
  <si>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</si>
  <si>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</si>
  <si>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</si>
  <si>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</si>
  <si>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</si>
  <si>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</si>
  <si>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</si>
  <si>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</si>
  <si>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</si>
  <si>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</si>
  <si>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</si>
  <si>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</si>
  <si>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</si>
  <si>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</si>
  <si>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</si>
  <si>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</si>
  <si>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</si>
  <si>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</si>
  <si>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</si>
  <si>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</si>
  <si>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</si>
  <si>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</si>
  <si>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</si>
  <si>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</si>
  <si>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</si>
  <si>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</si>
  <si>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</si>
  <si>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</si>
  <si>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</si>
  <si>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</si>
  <si>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</si>
  <si>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</si>
  <si>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</si>
  <si>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</si>
  <si>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</si>
  <si>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</si>
  <si>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</si>
  <si>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</si>
  <si>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</si>
  <si>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</si>
  <si>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</si>
  <si>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</si>
  <si>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</si>
  <si>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</si>
  <si>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</si>
  <si>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</si>
  <si>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</si>
  <si>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</si>
  <si>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</si>
  <si>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</si>
  <si>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</si>
  <si>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</si>
  <si>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</si>
  <si>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</si>
  <si>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</si>
  <si>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</si>
  <si>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</si>
  <si>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</si>
  <si>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</si>
  <si>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</si>
  <si>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</si>
  <si>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</si>
  <si>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</si>
  <si>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</si>
  <si>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</si>
  <si>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</si>
  <si>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</si>
  <si>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</si>
  <si>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</si>
  <si>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</si>
  <si>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</si>
  <si>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</si>
  <si>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</si>
  <si>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</si>
  <si>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</si>
  <si>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</si>
  <si>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</si>
  <si>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</si>
  <si>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</si>
  <si>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</si>
  <si>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</si>
  <si>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</si>
  <si>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</si>
  <si>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</si>
  <si>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</si>
  <si>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</si>
  <si>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</si>
  <si>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</si>
  <si>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</si>
  <si>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</si>
  <si>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</si>
  <si>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</si>
  <si>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</si>
  <si>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</si>
  <si>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</si>
  <si>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</si>
  <si>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</si>
  <si>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</si>
  <si>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</si>
  <si>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</si>
  <si>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</si>
  <si>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</si>
  <si>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</si>
  <si>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</si>
  <si>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</si>
  <si>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</si>
  <si>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</si>
  <si>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</si>
  <si>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</si>
  <si>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</si>
  <si>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</si>
  <si>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</si>
  <si>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</si>
  <si>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</si>
  <si>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</si>
  <si>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</si>
  <si>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</si>
  <si>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</si>
  <si>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</si>
  <si>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</si>
  <si>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</si>
  <si>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</si>
  <si>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</si>
  <si>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</si>
  <si>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</si>
  <si>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</si>
  <si>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</si>
  <si>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</si>
  <si>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</si>
  <si>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</si>
  <si>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</si>
  <si>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</si>
  <si>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</si>
  <si>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</si>
  <si>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</si>
  <si>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</si>
  <si>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</si>
  <si>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</si>
  <si>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</si>
  <si>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</si>
  <si>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</si>
  <si>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</si>
  <si>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</si>
  <si>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</si>
  <si>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</si>
  <si>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</si>
  <si>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</si>
  <si>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</si>
  <si>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</si>
  <si>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</si>
  <si>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</si>
  <si>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</si>
  <si>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</si>
  <si>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</si>
  <si>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</si>
  <si>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</si>
  <si>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</si>
  <si>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</si>
  <si>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</si>
  <si>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</si>
  <si>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</si>
  <si>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</si>
  <si>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</si>
  <si>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</si>
  <si>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</si>
  <si>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</si>
  <si>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</si>
  <si>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</si>
  <si>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</si>
  <si>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</si>
  <si>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</si>
  <si>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</si>
  <si>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</si>
  <si>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</si>
  <si>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</si>
  <si>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</si>
  <si>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</si>
  <si>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</si>
  <si>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</si>
  <si>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</si>
  <si>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</si>
  <si>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</si>
  <si>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</si>
  <si>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</si>
  <si>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</si>
  <si>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</si>
  <si>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</si>
  <si>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</si>
  <si>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</si>
  <si>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</si>
  <si>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</si>
  <si>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</si>
  <si>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</si>
  <si>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</si>
  <si>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</si>
  <si>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</si>
  <si>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</si>
  <si>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</si>
  <si>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</si>
  <si>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</si>
  <si>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</si>
  <si>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</si>
  <si>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</si>
  <si>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</si>
  <si>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</si>
  <si>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</si>
  <si>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</si>
  <si>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</si>
  <si>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</si>
  <si>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</si>
  <si>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</si>
  <si>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</si>
  <si>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</si>
  <si>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</si>
  <si>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</si>
  <si>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</si>
  <si>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</si>
  <si>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</si>
  <si>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</si>
  <si>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</si>
  <si>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</si>
  <si>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</si>
  <si>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</si>
  <si>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</si>
  <si>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</si>
  <si>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</si>
  <si>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</si>
  <si>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</si>
  <si>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</si>
  <si>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</si>
  <si>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</si>
  <si>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</si>
  <si>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</si>
  <si>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</si>
  <si>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</si>
  <si>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</si>
  <si>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</si>
  <si>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</si>
  <si>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</si>
  <si>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</si>
  <si>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</si>
  <si>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</si>
  <si>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</si>
  <si>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</si>
  <si>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</si>
  <si>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</si>
  <si>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</si>
  <si>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</si>
  <si>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</si>
  <si>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</si>
  <si>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</si>
  <si>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</si>
  <si>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</si>
  <si>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</si>
  <si>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</si>
  <si>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</si>
  <si>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</si>
  <si>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</si>
  <si>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</si>
  <si>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</si>
  <si>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</si>
  <si>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</si>
  <si>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</si>
  <si>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</si>
  <si>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</si>
  <si>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</si>
  <si>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</si>
  <si>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</si>
  <si>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</si>
  <si>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</si>
  <si>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</si>
  <si>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</si>
  <si>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</si>
  <si>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</si>
  <si>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</si>
  <si>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</si>
  <si>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</si>
  <si>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</si>
  <si>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</si>
  <si>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</si>
  <si>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</si>
  <si>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</si>
  <si>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</si>
  <si>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</si>
  <si>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</si>
  <si>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</si>
  <si>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</si>
  <si>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</si>
  <si>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</si>
  <si>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</si>
  <si>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</si>
  <si>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</si>
  <si>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</si>
  <si>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</si>
  <si>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</si>
  <si>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</si>
  <si>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</si>
  <si>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</si>
  <si>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</si>
  <si>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</si>
  <si>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</si>
  <si>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</si>
  <si>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</si>
  <si>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</si>
  <si>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</si>
  <si>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</si>
  <si>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</si>
  <si>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</si>
  <si>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</si>
  <si>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</si>
  <si>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</si>
  <si>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</si>
  <si>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</si>
  <si>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</si>
  <si>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</si>
  <si>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</si>
  <si>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</si>
  <si>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</si>
  <si>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</si>
  <si>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</si>
  <si>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</si>
  <si>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</si>
  <si>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</si>
  <si>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</si>
  <si>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</si>
  <si>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</si>
  <si>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</si>
  <si>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</si>
  <si>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</si>
  <si>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</si>
  <si>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</si>
  <si>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</si>
  <si>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</si>
  <si>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</si>
  <si>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</si>
  <si>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</si>
  <si>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</si>
  <si>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</si>
  <si>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</si>
  <si>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</si>
  <si>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</si>
  <si>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</si>
  <si>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</si>
  <si>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</si>
  <si>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</si>
  <si>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</si>
  <si>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</si>
  <si>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</si>
  <si>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</si>
  <si>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</si>
  <si>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</si>
  <si>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</si>
  <si>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</si>
  <si>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</si>
  <si>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</si>
  <si>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</si>
  <si>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</si>
  <si>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</si>
  <si>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</si>
  <si>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</si>
  <si>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</si>
  <si>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</si>
  <si>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</si>
  <si>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</si>
  <si>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</si>
  <si>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</si>
  <si>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</si>
  <si>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</si>
  <si>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</si>
  <si>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</si>
  <si>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</si>
  <si>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</si>
  <si>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</si>
  <si>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</si>
  <si>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</si>
  <si>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</si>
  <si>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</si>
  <si>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</si>
  <si>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</si>
  <si>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</si>
  <si>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</si>
  <si>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</si>
  <si>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</si>
  <si>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</si>
  <si>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</si>
  <si>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</si>
  <si>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</si>
  <si>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</si>
  <si>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</si>
  <si>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</si>
  <si>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</si>
  <si>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</si>
  <si>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</si>
  <si>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</si>
  <si>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</si>
  <si>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</si>
  <si>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</si>
  <si>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</si>
  <si>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</si>
  <si>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</si>
  <si>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</si>
  <si>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</si>
  <si>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</si>
  <si>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</si>
  <si>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</si>
  <si>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</si>
  <si>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</si>
  <si>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</si>
  <si>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</si>
  <si>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</si>
  <si>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</si>
  <si>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</si>
  <si>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</si>
  <si>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</si>
  <si>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</si>
  <si>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</si>
  <si>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</si>
  <si>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</si>
  <si>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</si>
  <si>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</si>
  <si>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</si>
  <si>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</si>
  <si>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</si>
  <si>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</si>
  <si>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</si>
  <si>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</si>
  <si>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</si>
  <si>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</si>
  <si>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</si>
  <si>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</si>
  <si>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</si>
  <si>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</si>
  <si>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</si>
  <si>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</si>
  <si>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</si>
  <si>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</si>
  <si>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</si>
  <si>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</si>
  <si>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</si>
  <si>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</si>
  <si>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</si>
  <si>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</si>
  <si>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</si>
  <si>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</si>
  <si>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</si>
  <si>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</si>
  <si>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</si>
  <si>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</si>
  <si>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</si>
  <si>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</si>
  <si>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</si>
  <si>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</si>
  <si>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</si>
  <si>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</si>
  <si>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</si>
  <si>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</si>
  <si>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</si>
  <si>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</si>
  <si>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</si>
  <si>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</si>
  <si>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</si>
  <si>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</si>
  <si>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</si>
  <si>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</si>
  <si>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</si>
  <si>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</si>
  <si>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</si>
  <si>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</si>
  <si>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</si>
  <si>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</si>
  <si>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</si>
  <si>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</si>
  <si>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</si>
  <si>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</si>
  <si>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</si>
  <si>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</si>
  <si>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</si>
  <si>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</si>
  <si>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</si>
  <si>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</si>
  <si>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</si>
  <si>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</si>
  <si>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</si>
  <si>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</si>
  <si>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</si>
  <si>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</si>
  <si>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</si>
  <si>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</si>
  <si>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</si>
  <si>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</si>
  <si>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</si>
  <si>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</si>
  <si>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</si>
  <si>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</si>
  <si>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</si>
  <si>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</si>
  <si>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</si>
  <si>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</si>
  <si>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</si>
  <si>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</si>
  <si>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</si>
  <si>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</si>
  <si>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</si>
  <si>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</si>
  <si>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</si>
  <si>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</si>
  <si>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</si>
  <si>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</si>
  <si>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</si>
  <si>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</si>
  <si>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</si>
  <si>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</si>
  <si>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</si>
  <si>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</si>
  <si>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</si>
  <si>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</si>
  <si>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</si>
  <si>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</si>
  <si>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</si>
  <si>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</si>
  <si>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</si>
  <si>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</si>
  <si>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</si>
  <si>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</si>
  <si>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</si>
  <si>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</si>
  <si>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</si>
  <si>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</si>
  <si>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</si>
  <si>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</si>
  <si>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</si>
  <si>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</si>
  <si>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</si>
  <si>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</si>
  <si>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</si>
  <si>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</si>
  <si>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</si>
  <si>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</si>
  <si>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</si>
  <si>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</si>
  <si>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</si>
  <si>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</si>
  <si>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</si>
  <si>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</si>
  <si>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</si>
  <si>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</si>
  <si>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</si>
  <si>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</si>
  <si>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</si>
  <si>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</si>
  <si>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</si>
  <si>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</si>
  <si>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</si>
  <si>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</si>
  <si>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</si>
  <si>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</si>
  <si>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</si>
  <si>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</si>
  <si>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</si>
  <si>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</si>
  <si>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</si>
  <si>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</si>
  <si>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</si>
  <si>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</si>
  <si>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</si>
  <si>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</si>
  <si>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</si>
  <si>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</si>
  <si>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</si>
  <si>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</si>
  <si>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</si>
  <si>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</si>
  <si>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</si>
  <si>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</si>
  <si>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</si>
  <si>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</si>
  <si>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</si>
  <si>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</si>
  <si>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</si>
  <si>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</si>
  <si>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</si>
  <si>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</si>
  <si>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</si>
  <si>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</si>
  <si>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</si>
  <si>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</si>
  <si>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</si>
  <si>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</si>
  <si>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</si>
  <si>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</si>
  <si>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</si>
  <si>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</si>
  <si>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</si>
  <si>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</si>
  <si>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</si>
  <si>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</si>
  <si>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</si>
  <si>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</si>
  <si>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</si>
  <si>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</si>
  <si>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</si>
  <si>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</si>
  <si>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</si>
  <si>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</si>
  <si>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</si>
  <si>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</si>
  <si>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</si>
  <si>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</si>
  <si>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</si>
  <si>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</si>
  <si>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</si>
  <si>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</si>
  <si>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</si>
  <si>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</si>
  <si>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</si>
  <si>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</si>
  <si>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</si>
  <si>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</si>
  <si>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</si>
  <si>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</si>
  <si>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</si>
  <si>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</si>
  <si>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</si>
  <si>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</si>
  <si>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</si>
  <si>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</si>
  <si>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</si>
  <si>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</si>
  <si>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</si>
  <si>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</si>
  <si>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</si>
  <si>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</si>
  <si>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</si>
  <si>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</si>
  <si>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</si>
  <si>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</si>
  <si>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</si>
  <si>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</si>
  <si>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</si>
  <si>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</si>
  <si>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</si>
  <si>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</si>
  <si>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</si>
  <si>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</si>
  <si>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</si>
  <si>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</si>
  <si>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</si>
  <si>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</si>
  <si>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</si>
  <si>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</si>
  <si>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</si>
  <si>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</si>
  <si>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</si>
  <si>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</si>
  <si>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</si>
  <si>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</si>
  <si>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</si>
  <si>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</si>
  <si>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</si>
  <si>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</si>
  <si>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</si>
  <si>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</si>
  <si>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</si>
  <si>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</si>
  <si>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</si>
  <si>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</si>
  <si>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</si>
  <si>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</si>
  <si>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</si>
  <si>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</si>
  <si>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</si>
  <si>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</si>
  <si>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</si>
  <si>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</si>
  <si>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</si>
  <si>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</si>
  <si>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</si>
  <si>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</si>
  <si>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</si>
  <si>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</si>
  <si>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</si>
  <si>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</si>
  <si>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</si>
  <si>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</si>
  <si>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</si>
  <si>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</si>
  <si>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</si>
  <si>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</si>
  <si>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</si>
  <si>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</si>
  <si>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</si>
  <si>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</si>
  <si>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</si>
  <si>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</si>
  <si>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</si>
  <si>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</si>
  <si>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</si>
  <si>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</si>
  <si>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</si>
  <si>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</si>
  <si>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</si>
  <si>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</si>
  <si>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</si>
  <si>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</si>
  <si>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</si>
  <si>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</si>
  <si>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</si>
  <si>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</si>
  <si>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</si>
  <si>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</si>
  <si>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</si>
  <si>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</si>
  <si>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</si>
  <si>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</si>
  <si>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</si>
  <si>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</si>
  <si>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</si>
  <si>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</si>
  <si>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</si>
  <si>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</si>
  <si>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</si>
  <si>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</si>
  <si>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</si>
  <si>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</si>
  <si>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</si>
  <si>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</si>
  <si>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</si>
  <si>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</si>
  <si>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</si>
  <si>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</si>
  <si>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</si>
  <si>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</si>
  <si>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</si>
  <si>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</si>
  <si>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</si>
  <si>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</si>
  <si>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</si>
  <si>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</si>
  <si>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</si>
  <si>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</si>
  <si>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</si>
  <si>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</si>
  <si>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</si>
  <si>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</si>
  <si>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</si>
  <si>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</si>
  <si>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</si>
  <si>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</si>
  <si>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</si>
  <si>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</si>
  <si>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</si>
  <si>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</si>
  <si>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</si>
  <si>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</si>
  <si>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</si>
  <si>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</si>
  <si>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</si>
  <si>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</si>
  <si>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</si>
  <si>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</si>
  <si>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</si>
  <si>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</si>
  <si>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</si>
  <si>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</si>
  <si>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</si>
  <si>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</si>
  <si>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</si>
  <si>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</si>
  <si>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</si>
  <si>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</si>
  <si>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</si>
  <si>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</si>
  <si>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</si>
  <si>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</si>
  <si>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</si>
  <si>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</si>
  <si>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</si>
  <si>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</si>
  <si>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</si>
  <si>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</si>
  <si>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</si>
  <si>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</si>
  <si>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</si>
  <si>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</si>
  <si>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</si>
  <si>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</si>
  <si>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</si>
  <si>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</si>
  <si>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</si>
  <si>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</si>
  <si>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</si>
  <si>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</si>
  <si>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</si>
  <si>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</si>
  <si>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</si>
  <si>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</si>
  <si>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</si>
  <si>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</si>
  <si>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</si>
  <si>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</si>
  <si>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</si>
  <si>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</si>
  <si>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</si>
  <si>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</si>
  <si>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</si>
  <si>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</si>
  <si>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</si>
  <si>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</si>
  <si>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</si>
  <si>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</si>
  <si>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</si>
  <si>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</si>
  <si>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</si>
  <si>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</si>
  <si>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</si>
  <si>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</si>
  <si>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</si>
  <si>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</si>
  <si>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</si>
  <si>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</si>
  <si>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</si>
  <si>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</si>
  <si>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</si>
  <si>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</si>
  <si>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</si>
  <si>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</si>
  <si>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</si>
  <si>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</si>
  <si>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</si>
  <si>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</si>
  <si>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</si>
  <si>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</si>
  <si>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</si>
  <si>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</si>
  <si>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</si>
  <si>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</si>
  <si>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</si>
  <si>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</si>
  <si>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</si>
  <si>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</si>
  <si>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</si>
  <si>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</si>
  <si>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</si>
  <si>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</si>
  <si>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</si>
  <si>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</si>
  <si>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</si>
  <si>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</si>
  <si>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</si>
  <si>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</si>
  <si>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</si>
  <si>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</si>
  <si>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</si>
  <si>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</si>
  <si>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</si>
  <si>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</si>
  <si>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</si>
  <si>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</si>
  <si>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</si>
  <si>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</si>
  <si>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</si>
  <si>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</si>
  <si>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</si>
  <si>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</si>
  <si>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</si>
  <si>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</si>
  <si>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</si>
  <si>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</si>
  <si>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</si>
  <si>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</si>
  <si>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</si>
  <si>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</si>
  <si>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</si>
  <si>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</si>
  <si>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</si>
  <si>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</si>
  <si>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</si>
  <si>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</si>
  <si>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</si>
  <si>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</si>
  <si>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</si>
  <si>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</si>
  <si>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</si>
  <si>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</si>
  <si>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</si>
  <si>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</si>
  <si>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</si>
  <si>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</si>
  <si>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</si>
  <si>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</si>
  <si>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</si>
  <si>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</si>
  <si>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</si>
  <si>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</si>
  <si>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</si>
  <si>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</si>
  <si>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</si>
  <si>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</si>
  <si>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</si>
  <si>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</si>
  <si>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</si>
  <si>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</si>
  <si>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</si>
  <si>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</si>
  <si>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</si>
  <si>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</si>
  <si>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</si>
  <si>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</si>
  <si>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</si>
  <si>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</si>
  <si>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</si>
  <si>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</si>
  <si>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</si>
  <si>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</si>
  <si>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</si>
  <si>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</si>
  <si>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</si>
  <si>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</si>
  <si>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</si>
  <si>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</si>
  <si>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</si>
  <si>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</si>
  <si>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</si>
  <si>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</si>
  <si>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</si>
  <si>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</si>
  <si>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</si>
  <si>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</si>
  <si>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</si>
  <si>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</si>
  <si>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</si>
  <si>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</si>
  <si>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</si>
  <si>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</si>
  <si>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</si>
  <si>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</si>
  <si>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</si>
  <si>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</si>
  <si>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</si>
  <si>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</si>
  <si>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</si>
  <si>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</si>
  <si>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</si>
  <si>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</si>
  <si>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</si>
  <si>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</si>
  <si>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</si>
  <si>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</si>
  <si>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</si>
  <si>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</si>
  <si>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</si>
  <si>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</si>
  <si>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</si>
  <si>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</si>
  <si>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</si>
  <si>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</si>
  <si>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</si>
  <si>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</si>
  <si>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</si>
  <si>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</si>
  <si>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</si>
  <si>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</si>
  <si>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</si>
  <si>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</si>
  <si>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</si>
  <si>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</si>
  <si>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</si>
  <si>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</si>
  <si>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</si>
  <si>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</si>
  <si>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</si>
  <si>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</si>
  <si>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</si>
  <si>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</si>
  <si>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</si>
  <si>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</si>
  <si>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</si>
  <si>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</si>
  <si>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</si>
  <si>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</si>
  <si>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</si>
  <si>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</si>
  <si>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</si>
  <si>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</si>
  <si>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</si>
  <si>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</si>
  <si>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</si>
  <si>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</si>
  <si>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</si>
  <si>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</si>
  <si>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</si>
  <si>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</si>
  <si>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</si>
  <si>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</si>
  <si>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</si>
  <si>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</si>
  <si>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</si>
  <si>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</si>
  <si>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</si>
  <si>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</si>
  <si>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</si>
  <si>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</si>
  <si>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</si>
  <si>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</si>
  <si>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</si>
  <si>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</si>
  <si>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</si>
  <si>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</si>
  <si>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</si>
  <si>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</si>
  <si>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</si>
  <si>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</si>
  <si>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</si>
  <si>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</si>
  <si>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</si>
  <si>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</si>
  <si>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</si>
  <si>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</si>
  <si>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</si>
  <si>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</si>
  <si>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</si>
  <si>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</si>
  <si>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</si>
  <si>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</si>
  <si>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</si>
  <si>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</si>
  <si>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</si>
  <si>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</si>
  <si>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</si>
  <si>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</si>
  <si>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</si>
  <si>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</si>
  <si>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</si>
  <si>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</si>
  <si>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</si>
  <si>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</si>
  <si>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</si>
  <si>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</si>
  <si>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</si>
  <si>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</si>
  <si>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</si>
  <si>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</si>
  <si>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</si>
  <si>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</si>
  <si>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</si>
  <si>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</si>
  <si>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</si>
  <si>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</si>
  <si>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</si>
  <si>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</si>
  <si>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</si>
  <si>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</si>
  <si>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</si>
  <si>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</si>
  <si>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</si>
  <si>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</si>
  <si>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</si>
  <si>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</si>
  <si>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</si>
  <si>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</si>
  <si>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</si>
  <si>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</si>
  <si>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</si>
  <si>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</si>
  <si>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</si>
  <si>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</si>
  <si>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</si>
  <si>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</si>
  <si>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</si>
  <si>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</si>
  <si>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</si>
  <si>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</si>
  <si>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</si>
  <si>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</si>
  <si>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</si>
  <si>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</si>
  <si>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</si>
  <si>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</si>
  <si>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</si>
  <si>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</si>
  <si>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</si>
  <si>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</si>
  <si>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</si>
  <si>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</si>
  <si>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</si>
  <si>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</si>
  <si>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</si>
  <si>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</si>
  <si>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</si>
  <si>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</si>
  <si>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</si>
  <si>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</si>
  <si>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</si>
  <si>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</si>
  <si>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</si>
  <si>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</si>
  <si>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</si>
  <si>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</si>
  <si>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</si>
  <si>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</si>
  <si>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</si>
  <si>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</si>
  <si>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</si>
  <si>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</si>
  <si>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</si>
  <si>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</si>
  <si>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</si>
  <si>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</si>
  <si>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</si>
  <si>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</si>
  <si>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</si>
  <si>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</si>
  <si>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</si>
  <si>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</si>
  <si>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</si>
  <si>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</si>
  <si>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</si>
  <si>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</si>
  <si>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</si>
  <si>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</si>
  <si>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</si>
  <si>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</si>
  <si>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</si>
  <si>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</si>
  <si>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</si>
  <si>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</si>
  <si>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</si>
  <si>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</si>
  <si>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</si>
  <si>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</si>
  <si>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</si>
  <si>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</si>
  <si>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</si>
  <si>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</si>
  <si>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</si>
  <si>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</si>
  <si>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</si>
  <si>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</si>
  <si>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</si>
  <si>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</si>
  <si>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</si>
  <si>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</si>
  <si>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</si>
  <si>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</si>
  <si>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</si>
  <si>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</si>
  <si>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</si>
  <si>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</si>
  <si>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</si>
  <si>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</si>
  <si>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</si>
  <si>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</si>
  <si>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</si>
  <si>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</si>
  <si>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</si>
  <si>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</si>
  <si>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</si>
  <si>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</si>
  <si>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</si>
  <si>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</si>
  <si>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</si>
  <si>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</si>
  <si>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</si>
  <si>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</si>
  <si>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</si>
  <si>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</si>
  <si>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</si>
  <si>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</si>
  <si>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</si>
  <si>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</si>
  <si>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</si>
  <si>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</si>
  <si>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</si>
  <si>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</si>
  <si>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</si>
  <si>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</si>
  <si>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</si>
  <si>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</si>
  <si>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</si>
  <si>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</si>
  <si>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</si>
  <si>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</si>
  <si>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</si>
  <si>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</si>
  <si>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</si>
  <si>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</si>
  <si>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</si>
  <si>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</si>
  <si>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</si>
  <si>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</si>
  <si>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</si>
  <si>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</si>
  <si>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</si>
  <si>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</si>
  <si>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</si>
  <si>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</si>
  <si>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</si>
  <si>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</si>
  <si>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</si>
  <si>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</si>
  <si>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</si>
  <si>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</si>
  <si>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</si>
  <si>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</si>
  <si>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</si>
  <si>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</si>
  <si>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</si>
  <si>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</si>
  <si>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</si>
  <si>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</si>
  <si>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</si>
  <si>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</si>
  <si>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</si>
  <si>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</si>
  <si>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</si>
  <si>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</si>
  <si>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</si>
  <si>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</si>
  <si>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</si>
  <si>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</si>
  <si>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</si>
  <si>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</si>
  <si>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</si>
  <si>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</si>
  <si>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</si>
  <si>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</si>
  <si>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</si>
  <si>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</si>
  <si>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</si>
  <si>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</si>
  <si>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</si>
  <si>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</si>
  <si>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</si>
  <si>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</si>
  <si>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</si>
  <si>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</si>
  <si>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</si>
  <si>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</si>
  <si>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</si>
  <si>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</si>
  <si>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</si>
  <si>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</si>
  <si>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</si>
  <si>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</si>
  <si>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</si>
  <si>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</si>
  <si>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</si>
  <si>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</si>
  <si>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</si>
  <si>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</si>
  <si>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</si>
  <si>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</si>
  <si>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</si>
  <si>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</si>
  <si>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</si>
  <si>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</si>
  <si>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</si>
  <si>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</si>
  <si>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</si>
  <si>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</si>
  <si>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</si>
  <si>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</si>
  <si>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</si>
  <si>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</si>
  <si>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</si>
  <si>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</si>
  <si>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</si>
  <si>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</si>
  <si>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</si>
  <si>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</si>
  <si>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</si>
  <si>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</si>
  <si>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</si>
  <si>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</si>
  <si>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</si>
  <si>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</si>
  <si>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</si>
  <si>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</si>
  <si>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</si>
  <si>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</si>
  <si>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</si>
  <si>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</si>
  <si>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</si>
  <si>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</si>
  <si>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</si>
  <si>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</si>
  <si>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</si>
  <si>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</si>
  <si>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</si>
  <si>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</si>
  <si>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</si>
  <si>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</si>
  <si>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</si>
  <si>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</si>
  <si>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</si>
  <si>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</si>
  <si>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</si>
  <si>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</si>
  <si>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</si>
  <si>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</si>
  <si>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</si>
  <si>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</si>
  <si>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</si>
  <si>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</si>
  <si>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</si>
  <si>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</si>
  <si>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</si>
  <si>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</si>
  <si>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</si>
  <si>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</si>
  <si>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</si>
  <si>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</si>
  <si>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</si>
  <si>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</si>
  <si>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</si>
  <si>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</si>
  <si>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</si>
  <si>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</si>
  <si>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</si>
  <si>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</si>
  <si>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</si>
  <si>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</si>
  <si>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</si>
  <si>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</si>
  <si>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</si>
  <si>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</si>
  <si>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</si>
  <si>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</si>
  <si>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</si>
  <si>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</si>
  <si>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</si>
  <si>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</si>
  <si>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</si>
  <si>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</si>
  <si>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</si>
  <si>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</si>
  <si>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</si>
  <si>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</si>
  <si>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</si>
  <si>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</si>
  <si>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</si>
  <si>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</si>
  <si>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</si>
  <si>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</si>
  <si>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</si>
  <si>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</si>
  <si>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</si>
  <si>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</si>
  <si>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</si>
  <si>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</si>
  <si>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</si>
  <si>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</si>
  <si>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</si>
  <si>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</si>
  <si>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</si>
  <si>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</si>
  <si>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</si>
  <si>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</si>
  <si>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</si>
  <si>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</si>
  <si>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</si>
  <si>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</si>
  <si>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</si>
  <si>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</si>
  <si>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</si>
  <si>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</si>
  <si>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</si>
  <si>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</si>
  <si>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</si>
  <si>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</si>
  <si>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</si>
  <si>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</si>
  <si>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</si>
  <si>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</si>
  <si>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</si>
  <si>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</si>
  <si>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</si>
  <si>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</si>
  <si>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</si>
  <si>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</si>
  <si>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</si>
  <si>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</si>
  <si>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</si>
  <si>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</si>
  <si>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</si>
  <si>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</si>
  <si>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</si>
  <si>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</si>
  <si>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</si>
  <si>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</si>
  <si>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</si>
  <si>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</si>
  <si>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</si>
  <si>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</si>
  <si>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</si>
  <si>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</si>
  <si>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</si>
  <si>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</si>
  <si>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</si>
  <si>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</si>
  <si>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</si>
  <si>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</si>
  <si>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</si>
  <si>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</si>
  <si>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</si>
  <si>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</si>
  <si>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</si>
  <si>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</si>
  <si>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</si>
  <si>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</si>
  <si>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</si>
  <si>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</si>
  <si>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</si>
  <si>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</si>
  <si>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</si>
  <si>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</si>
  <si>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</si>
  <si>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</si>
  <si>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</si>
  <si>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</si>
  <si>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</si>
  <si>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</si>
  <si>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</si>
  <si>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</si>
  <si>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</si>
  <si>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</si>
  <si>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</si>
  <si>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</si>
  <si>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</si>
  <si>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</si>
  <si>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</si>
  <si>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</si>
  <si>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</si>
  <si>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</si>
  <si>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</si>
  <si>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</si>
  <si>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</si>
  <si>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</si>
  <si>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</si>
  <si>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</si>
  <si>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</si>
  <si>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</si>
  <si>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</si>
  <si>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</si>
  <si>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</si>
  <si>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</si>
  <si>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</si>
  <si>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</si>
  <si>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</si>
  <si>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</si>
  <si>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</si>
  <si>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</si>
  <si>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</si>
  <si>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</si>
  <si>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</si>
  <si>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</si>
  <si>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</si>
  <si>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</si>
  <si>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</si>
  <si>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</si>
  <si>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</si>
  <si>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</si>
  <si>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</si>
  <si>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</si>
  <si>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</si>
  <si>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</si>
  <si>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</si>
  <si>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</si>
  <si>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</si>
  <si>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</si>
  <si>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</si>
  <si>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</si>
  <si>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</si>
  <si>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</si>
  <si>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</si>
  <si>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</si>
  <si>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</si>
  <si>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</si>
  <si>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</si>
  <si>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</si>
  <si>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</si>
  <si>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</si>
  <si>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</si>
  <si>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</si>
  <si>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</si>
  <si>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</si>
  <si>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</si>
  <si>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</si>
  <si>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</si>
  <si>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</si>
  <si>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</si>
  <si>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</si>
  <si>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</si>
  <si>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</si>
  <si>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</si>
  <si>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</si>
  <si>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</si>
  <si>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</si>
  <si>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</si>
  <si>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</si>
  <si>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</si>
  <si>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</si>
  <si>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</si>
  <si>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</si>
  <si>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</si>
  <si>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</si>
  <si>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</si>
  <si>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</si>
  <si>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</si>
  <si>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</si>
  <si>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</si>
  <si>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</si>
  <si>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</si>
  <si>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</si>
  <si>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</si>
  <si>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</si>
  <si>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</si>
  <si>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</si>
  <si>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</si>
  <si>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</si>
  <si>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</si>
  <si>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</si>
  <si>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</si>
  <si>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</si>
  <si>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</si>
  <si>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</si>
  <si>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</si>
  <si>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</si>
  <si>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</si>
  <si>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</si>
  <si>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</si>
  <si>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</si>
  <si>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</si>
  <si>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</si>
  <si>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</si>
  <si>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</si>
  <si>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</si>
  <si>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</si>
  <si>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</si>
  <si>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</si>
  <si>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</si>
  <si>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</si>
  <si>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</si>
  <si>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</si>
  <si>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</si>
  <si>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</si>
  <si>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</si>
  <si>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</si>
  <si>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</si>
  <si>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</si>
  <si>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</si>
  <si>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</si>
  <si>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</si>
  <si>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</si>
  <si>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</si>
  <si>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</si>
  <si>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</si>
  <si>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</si>
  <si>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</si>
  <si>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</si>
  <si>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</si>
  <si>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</si>
  <si>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</si>
  <si>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</si>
  <si>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</si>
  <si>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</si>
  <si>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</si>
  <si>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</si>
  <si>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</si>
  <si>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</si>
  <si>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</si>
  <si>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</si>
  <si>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</si>
  <si>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</si>
  <si>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</si>
  <si>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</si>
  <si>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</si>
  <si>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</si>
  <si>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</si>
  <si>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</si>
  <si>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</si>
  <si>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</si>
  <si>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</si>
  <si>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</si>
  <si>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</si>
  <si>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</si>
  <si>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</si>
  <si>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</si>
  <si>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</si>
  <si>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</si>
  <si>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</si>
  <si>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</si>
  <si>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</si>
  <si>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</si>
  <si>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</si>
  <si>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</si>
  <si>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</si>
  <si>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</si>
  <si>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</si>
  <si>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</si>
  <si>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</si>
  <si>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</si>
  <si>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</si>
  <si>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</si>
  <si>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</si>
  <si>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</si>
  <si>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</si>
  <si>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</si>
  <si>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</si>
  <si>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</si>
  <si>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</si>
  <si>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</si>
  <si>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</si>
  <si>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</si>
  <si>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</si>
  <si>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</si>
  <si>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</si>
  <si>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</si>
  <si>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</si>
  <si>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</si>
  <si>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</si>
  <si>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</si>
  <si>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</si>
  <si>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</si>
  <si>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</si>
  <si>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</si>
  <si>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</si>
  <si>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</si>
  <si>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</si>
  <si>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</si>
  <si>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</si>
  <si>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</si>
  <si>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</si>
  <si>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</si>
  <si>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</si>
  <si>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</si>
  <si>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</si>
  <si>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</si>
  <si>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</si>
  <si>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</si>
  <si>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</si>
  <si>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</si>
  <si>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</si>
  <si>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</si>
  <si>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</si>
  <si>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</si>
  <si>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</si>
  <si>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</si>
  <si>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</si>
  <si>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</si>
  <si>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</si>
  <si>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</si>
  <si>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</si>
  <si>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</si>
  <si>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</si>
  <si>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</si>
  <si>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</si>
  <si>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</si>
  <si>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</si>
  <si>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</si>
  <si>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</si>
  <si>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</si>
  <si>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</si>
  <si>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</si>
  <si>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</si>
  <si>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</si>
  <si>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</si>
  <si>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</si>
  <si>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</si>
  <si>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</si>
  <si>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</si>
  <si>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</si>
  <si>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</si>
  <si>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</si>
  <si>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</si>
  <si>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</si>
  <si>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</si>
  <si>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</si>
  <si>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</si>
  <si>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</si>
  <si>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</si>
  <si>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</si>
  <si>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</si>
  <si>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</si>
  <si>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</si>
  <si>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</si>
  <si>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</si>
  <si>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</si>
  <si>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</si>
  <si>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</si>
  <si>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</si>
  <si>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</si>
  <si>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</si>
  <si>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</si>
  <si>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</si>
  <si>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</si>
  <si>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</si>
  <si>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</si>
  <si>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</si>
  <si>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</si>
  <si>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</si>
  <si>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</si>
  <si>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</si>
  <si>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</si>
  <si>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</si>
  <si>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</si>
  <si>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</si>
  <si>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</si>
  <si>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</si>
  <si>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</si>
  <si>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</si>
  <si>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</si>
  <si>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</si>
  <si>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</si>
  <si>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</si>
  <si>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</si>
  <si>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</si>
  <si>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</si>
  <si>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</si>
  <si>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</si>
  <si>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</si>
  <si>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</si>
  <si>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</si>
  <si>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</si>
  <si>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</si>
  <si>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</si>
  <si>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</si>
  <si>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</si>
  <si>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</si>
  <si>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</si>
  <si>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</si>
  <si>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</si>
  <si>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</si>
  <si>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</si>
  <si>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</si>
  <si>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</si>
  <si>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</si>
  <si>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</si>
  <si>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</si>
  <si>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</si>
  <si>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</si>
  <si>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</si>
  <si>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</si>
  <si>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</si>
  <si>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</si>
  <si>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</si>
  <si>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</si>
  <si>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</si>
  <si>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</si>
  <si>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</si>
  <si>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</si>
  <si>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</si>
  <si>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</si>
  <si>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</si>
  <si>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</si>
  <si>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</si>
  <si>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</si>
  <si>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</si>
  <si>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</si>
  <si>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</si>
  <si>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</si>
  <si>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</si>
  <si>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</si>
  <si>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</si>
  <si>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</si>
  <si>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</si>
  <si>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</si>
  <si>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</si>
  <si>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</si>
  <si>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</si>
  <si>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</si>
  <si>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</si>
  <si>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</si>
  <si>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</si>
  <si>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</si>
  <si>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</si>
  <si>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</si>
  <si>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</si>
  <si>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</si>
  <si>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</si>
  <si>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</si>
  <si>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</si>
  <si>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</si>
  <si>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</si>
  <si>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</si>
  <si>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</si>
  <si>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</si>
  <si>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</si>
  <si>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</si>
  <si>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</si>
  <si>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</si>
  <si>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</si>
  <si>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</si>
  <si>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</si>
  <si>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</si>
  <si>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</si>
  <si>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</si>
  <si>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</si>
  <si>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</si>
  <si>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</si>
  <si>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</si>
  <si>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</si>
  <si>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</si>
  <si>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</si>
  <si>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</si>
  <si>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</si>
  <si>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</si>
  <si>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</si>
  <si>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</si>
  <si>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</si>
  <si>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</si>
  <si>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</si>
  <si>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</si>
  <si>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</si>
  <si>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</si>
  <si>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</si>
  <si>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</si>
  <si>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</si>
  <si>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</si>
  <si>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</si>
  <si>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</si>
  <si>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</si>
  <si>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</si>
  <si>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</si>
  <si>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</si>
  <si>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</si>
  <si>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</si>
  <si>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</si>
  <si>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</si>
  <si>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</si>
  <si>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</si>
  <si>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</si>
  <si>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</si>
  <si>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</si>
  <si>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</si>
  <si>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</si>
  <si>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</si>
  <si>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</si>
  <si>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</si>
  <si>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</si>
  <si>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</si>
  <si>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</si>
  <si>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</si>
  <si>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</si>
  <si>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</si>
  <si>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</si>
  <si>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</si>
  <si>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</si>
  <si>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</si>
  <si>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</si>
  <si>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</si>
  <si>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</si>
  <si>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</si>
  <si>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</si>
  <si>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</si>
  <si>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</si>
  <si>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</si>
  <si>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</si>
  <si>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</si>
  <si>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</si>
  <si>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</si>
  <si>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</si>
  <si>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</si>
  <si>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</si>
  <si>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</si>
  <si>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</si>
  <si>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</si>
  <si>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</si>
  <si>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</si>
  <si>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</si>
  <si>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</si>
  <si>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</si>
  <si>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</si>
  <si>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</si>
  <si>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</si>
  <si>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</si>
  <si>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</si>
  <si>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</si>
  <si>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</si>
  <si>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</si>
  <si>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</si>
  <si>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</si>
  <si>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</si>
  <si>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</si>
  <si>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</si>
  <si>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</si>
  <si>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</si>
  <si>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</si>
  <si>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</si>
  <si>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</si>
  <si>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</si>
  <si>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</si>
  <si>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</si>
  <si>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</si>
  <si>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</si>
  <si>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</si>
  <si>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</si>
  <si>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</si>
  <si>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</si>
  <si>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</si>
  <si>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</si>
  <si>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</si>
  <si>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</si>
  <si>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</si>
  <si>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</si>
  <si>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</si>
  <si>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</si>
  <si>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</si>
  <si>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</si>
  <si>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</si>
  <si>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</si>
  <si>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</si>
  <si>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</si>
  <si>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</si>
  <si>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</si>
  <si>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</si>
  <si>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</si>
  <si>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</si>
  <si>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</si>
  <si>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</si>
  <si>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</si>
  <si>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</si>
  <si>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</si>
  <si>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</si>
  <si>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</si>
  <si>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</si>
  <si>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</si>
  <si>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</si>
  <si>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</si>
  <si>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</si>
  <si>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</si>
  <si>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</si>
  <si>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</si>
  <si>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</si>
  <si>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</si>
  <si>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</si>
  <si>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</si>
  <si>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</si>
  <si>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</si>
  <si>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</si>
  <si>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</si>
  <si>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</si>
  <si>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</si>
  <si>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</si>
  <si>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</si>
  <si>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</si>
  <si>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</si>
  <si>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</si>
  <si>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</si>
  <si>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</si>
  <si>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</si>
  <si>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</si>
  <si>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</si>
  <si>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</si>
  <si>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</si>
  <si>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</si>
  <si>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</si>
  <si>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</si>
  <si>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</si>
  <si>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</si>
  <si>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</si>
  <si>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</si>
  <si>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</si>
  <si>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</si>
  <si>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</si>
  <si>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</si>
  <si>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</si>
  <si>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</si>
  <si>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</si>
  <si>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</si>
  <si>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</si>
  <si>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</si>
  <si>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</si>
  <si>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</si>
  <si>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</si>
  <si>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</si>
  <si>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</si>
  <si>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</si>
  <si>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</si>
  <si>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</si>
  <si>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</si>
  <si>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</si>
  <si>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</si>
  <si>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</si>
  <si>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</si>
  <si>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</si>
  <si>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</si>
  <si>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</si>
  <si>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</si>
  <si>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</si>
  <si>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</si>
  <si>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</si>
  <si>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</si>
  <si>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</si>
  <si>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</si>
  <si>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</si>
  <si>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</si>
  <si>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</si>
  <si>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</si>
  <si>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</si>
  <si>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</si>
  <si>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</si>
  <si>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</si>
  <si>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</si>
  <si>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</si>
  <si>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</si>
  <si>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</si>
  <si>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</si>
  <si>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</si>
  <si>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</si>
  <si>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</si>
  <si>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</si>
  <si>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</si>
  <si>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</si>
  <si>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</si>
  <si>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</si>
  <si>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</si>
  <si>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</si>
  <si>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</si>
  <si>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</si>
  <si>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</si>
  <si>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</si>
  <si>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</si>
  <si>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</si>
  <si>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</si>
  <si>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</si>
  <si>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</si>
  <si>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</si>
  <si>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</si>
  <si>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</si>
  <si>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</si>
  <si>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</si>
  <si>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</si>
  <si>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</si>
  <si>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</si>
  <si>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</si>
  <si>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</si>
  <si>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</si>
  <si>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</si>
  <si>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</si>
  <si>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</si>
  <si>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</si>
  <si>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</si>
  <si>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</si>
  <si>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</si>
  <si>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</si>
  <si>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</si>
  <si>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</si>
  <si>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</si>
  <si>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</si>
  <si>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</si>
  <si>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</si>
  <si>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</si>
  <si>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</si>
  <si>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</si>
  <si>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</si>
  <si>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</si>
  <si>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</si>
  <si>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</si>
  <si>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</si>
  <si>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</si>
  <si>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</si>
  <si>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</si>
  <si>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</si>
  <si>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</si>
  <si>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</si>
  <si>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</si>
  <si>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</si>
  <si>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</si>
  <si>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</si>
  <si>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</si>
  <si>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</si>
  <si>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</si>
  <si>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</si>
  <si>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</si>
  <si>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</si>
  <si>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</si>
  <si>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</si>
  <si>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</si>
  <si>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</si>
  <si>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</si>
  <si>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</si>
  <si>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</si>
  <si>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</si>
  <si>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</si>
  <si>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</si>
  <si>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</si>
  <si>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</si>
  <si>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</si>
  <si>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</si>
  <si>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</si>
  <si>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</si>
  <si>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</si>
  <si>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</si>
  <si>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</si>
  <si>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</si>
  <si>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</si>
  <si>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</si>
  <si>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</si>
  <si>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</si>
  <si>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</si>
  <si>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</si>
  <si>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</si>
  <si>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</si>
  <si>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</si>
  <si>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</si>
  <si>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</si>
  <si>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</si>
  <si>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</si>
  <si>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</si>
  <si>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</si>
  <si>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</si>
  <si>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</si>
  <si>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</si>
  <si>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</si>
  <si>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</si>
  <si>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</si>
  <si>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</si>
  <si>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</si>
  <si>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</si>
  <si>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</si>
  <si>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</si>
  <si>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</si>
  <si>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</si>
  <si>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</si>
  <si>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</si>
  <si>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</si>
  <si>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</si>
  <si>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</si>
  <si>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</si>
  <si>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</si>
  <si>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</si>
  <si>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</si>
  <si>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</si>
  <si>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</si>
  <si>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</si>
  <si>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</si>
  <si>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</si>
  <si>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</si>
  <si>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</si>
  <si>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</si>
  <si>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</si>
  <si>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</si>
  <si>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</si>
  <si>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</si>
  <si>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</si>
  <si>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</si>
  <si>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</si>
  <si>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</si>
  <si>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</si>
  <si>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</si>
  <si>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</si>
  <si>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</si>
  <si>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</si>
  <si>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</si>
  <si>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</si>
  <si>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</si>
  <si>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</si>
  <si>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</si>
  <si>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</si>
  <si>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</si>
  <si>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</si>
  <si>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</si>
  <si>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</si>
  <si>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</si>
  <si>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</si>
  <si>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</si>
  <si>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</si>
  <si>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</si>
  <si>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</si>
  <si>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</si>
  <si>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</si>
  <si>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</si>
  <si>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</si>
  <si>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</si>
  <si>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</si>
  <si>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</si>
  <si>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</si>
  <si>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</si>
  <si>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</si>
  <si>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</si>
  <si>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</si>
  <si>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</si>
  <si>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</si>
  <si>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</si>
  <si>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</si>
  <si>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</si>
  <si>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</si>
  <si>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</si>
  <si>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</si>
  <si>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</si>
  <si>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</si>
  <si>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</si>
  <si>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</si>
  <si>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</si>
  <si>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</si>
  <si>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</si>
  <si>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</si>
  <si>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</si>
  <si>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</si>
  <si>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</si>
  <si>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</si>
  <si>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</si>
  <si>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</si>
  <si>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</si>
  <si>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</si>
  <si>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</si>
  <si>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</si>
  <si>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</si>
  <si>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</si>
  <si>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</si>
  <si>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</si>
  <si>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</si>
  <si>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</si>
  <si>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</si>
  <si>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</si>
  <si>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</si>
  <si>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</si>
  <si>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</si>
  <si>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</si>
  <si>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</si>
  <si>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</si>
  <si>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</si>
  <si>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</si>
  <si>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</si>
  <si>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</si>
  <si>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</si>
  <si>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</si>
  <si>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</si>
  <si>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</si>
  <si>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</si>
  <si>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</si>
  <si>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</si>
  <si>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</si>
  <si>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</si>
  <si>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</si>
  <si>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</si>
  <si>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</si>
  <si>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</si>
  <si>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</si>
  <si>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</si>
  <si>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</si>
  <si>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</si>
  <si>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</si>
  <si>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</si>
  <si>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</si>
  <si>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</si>
  <si>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</si>
  <si>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</si>
  <si>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</si>
  <si>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</si>
  <si>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</si>
  <si>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</si>
  <si>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</si>
  <si>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</si>
  <si>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</si>
  <si>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</si>
  <si>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</si>
  <si>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</si>
  <si>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</si>
  <si>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</si>
  <si>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</si>
  <si>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</si>
  <si>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</si>
  <si>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</si>
  <si>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</si>
  <si>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</si>
  <si>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</si>
  <si>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</si>
  <si>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</si>
  <si>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</si>
  <si>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</si>
  <si>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</si>
  <si>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</si>
  <si>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</si>
  <si>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</si>
  <si>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</si>
  <si>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</si>
  <si>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</si>
  <si>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</si>
  <si>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</si>
  <si>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</si>
  <si>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</si>
  <si>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</si>
  <si>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</si>
  <si>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</si>
  <si>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</si>
  <si>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</si>
  <si>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</si>
  <si>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</si>
  <si>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</si>
  <si>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</si>
  <si>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</si>
  <si>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</si>
  <si>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</si>
  <si>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</si>
  <si>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</si>
  <si>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</si>
  <si>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</si>
  <si>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</si>
  <si>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</si>
  <si>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</si>
  <si>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</si>
  <si>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</si>
  <si>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</si>
  <si>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</si>
  <si>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</si>
  <si>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</si>
  <si>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</si>
  <si>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</si>
  <si>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</si>
  <si>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</si>
  <si>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</si>
  <si>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</si>
  <si>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</si>
  <si>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</si>
  <si>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</si>
  <si>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</si>
  <si>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</si>
  <si>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</si>
  <si>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</si>
  <si>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</si>
  <si>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</si>
  <si>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</si>
  <si>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</si>
  <si>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</si>
  <si>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</si>
  <si>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</si>
  <si>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</si>
  <si>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</si>
  <si>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</si>
  <si>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</si>
  <si>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</si>
  <si>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</si>
  <si>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</si>
  <si>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</si>
  <si>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</si>
  <si>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</si>
  <si>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</si>
  <si>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</si>
  <si>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</si>
  <si>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</si>
  <si>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</si>
  <si>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</si>
  <si>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</si>
  <si>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</si>
  <si>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</si>
  <si>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</si>
  <si>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</si>
  <si>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</si>
  <si>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</si>
  <si>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</si>
  <si>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</si>
  <si>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</si>
  <si>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</si>
  <si>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</si>
  <si>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</si>
  <si>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</si>
  <si>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</si>
  <si>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</si>
  <si>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</si>
  <si>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</si>
  <si>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</si>
  <si>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</si>
  <si>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</si>
  <si>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</si>
  <si>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</si>
  <si>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</si>
  <si>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</si>
  <si>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</si>
  <si>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</si>
  <si>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</si>
  <si>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</si>
  <si>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</si>
  <si>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</si>
  <si>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</si>
  <si>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</si>
  <si>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</si>
  <si>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</si>
  <si>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</si>
  <si>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</si>
  <si>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</si>
  <si>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</si>
  <si>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</si>
  <si>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</si>
  <si>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</si>
  <si>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</si>
  <si>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</si>
  <si>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</si>
  <si>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</si>
  <si>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</si>
  <si>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</si>
  <si>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</si>
  <si>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</si>
  <si>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</si>
  <si>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</si>
  <si>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</si>
  <si>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</si>
  <si>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</si>
  <si>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</si>
  <si>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</si>
  <si>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</si>
  <si>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</si>
  <si>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</si>
  <si>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</si>
  <si>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</si>
  <si>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</si>
  <si>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</si>
  <si>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</si>
  <si>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</si>
  <si>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</si>
  <si>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</si>
  <si>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</si>
  <si>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</si>
  <si>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</si>
  <si>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</si>
  <si>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</si>
  <si>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</si>
  <si>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</si>
  <si>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</si>
  <si>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</si>
  <si>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</si>
  <si>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</si>
  <si>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</si>
  <si>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</si>
  <si>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</si>
  <si>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</si>
  <si>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</si>
  <si>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</si>
  <si>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</si>
  <si>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</si>
  <si>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</si>
  <si>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</si>
  <si>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</si>
  <si>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</si>
  <si>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</si>
  <si>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</si>
  <si>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</si>
  <si>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</si>
  <si>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</si>
  <si>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</si>
  <si>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</si>
  <si>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</si>
  <si>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</si>
  <si>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</si>
  <si>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</si>
  <si>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</si>
  <si>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</si>
  <si>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</si>
  <si>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</si>
  <si>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</si>
  <si>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</si>
  <si>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</si>
  <si>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</si>
  <si>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</si>
  <si>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</si>
  <si>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</si>
  <si>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</si>
  <si>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</si>
  <si>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</si>
  <si>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</si>
  <si>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</si>
  <si>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</si>
  <si>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</si>
  <si>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</si>
  <si>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</si>
  <si>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</si>
  <si>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</si>
  <si>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</si>
  <si>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</si>
  <si>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</si>
  <si>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</si>
  <si>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</si>
  <si>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</si>
  <si>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</si>
  <si>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</si>
  <si>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</si>
  <si>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</si>
  <si>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</si>
  <si>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</si>
  <si>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</si>
  <si>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</si>
  <si>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</si>
  <si>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</si>
  <si>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</si>
  <si>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</si>
  <si>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</si>
  <si>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</si>
  <si>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</si>
  <si>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</si>
  <si>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</si>
  <si>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</si>
  <si>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</si>
  <si>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</si>
  <si>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</si>
  <si>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</si>
  <si>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</si>
  <si>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</si>
  <si>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</si>
  <si>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</si>
  <si>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</si>
  <si>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</si>
  <si>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</si>
  <si>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</si>
  <si>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</si>
  <si>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</si>
  <si>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</si>
  <si>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</si>
  <si>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</si>
  <si>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</si>
  <si>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</si>
  <si>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</si>
  <si>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</si>
  <si>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</si>
  <si>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</si>
  <si>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</si>
  <si>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</si>
  <si>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</si>
  <si>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</si>
  <si>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</si>
  <si>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</si>
  <si>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</si>
  <si>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</si>
  <si>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</si>
  <si>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</si>
  <si>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</si>
  <si>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</si>
  <si>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</si>
  <si>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</si>
  <si>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</si>
  <si>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</si>
  <si>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</si>
  <si>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</si>
  <si>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</si>
  <si>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</si>
  <si>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</si>
  <si>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</si>
  <si>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</si>
  <si>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</si>
  <si>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</si>
  <si>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</si>
  <si>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</si>
  <si>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</si>
  <si>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</si>
  <si>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</si>
  <si>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</si>
  <si>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</si>
  <si>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</si>
  <si>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</si>
  <si>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</si>
  <si>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</si>
  <si>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</si>
  <si>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</si>
  <si>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</si>
  <si>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</si>
  <si>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</si>
  <si>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</si>
  <si>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</si>
  <si>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</si>
  <si>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</si>
  <si>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</si>
  <si>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</si>
  <si>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</si>
  <si>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</si>
  <si>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</si>
  <si>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</si>
  <si>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</si>
  <si>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</si>
  <si>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</si>
  <si>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</si>
  <si>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</si>
  <si>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</si>
  <si>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</si>
  <si>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</si>
  <si>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</si>
  <si>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</si>
  <si>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</si>
  <si>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</si>
  <si>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</si>
  <si>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</si>
  <si>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</si>
  <si>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</si>
  <si>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</si>
  <si>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</si>
  <si>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</si>
  <si>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</si>
  <si>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</si>
  <si>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</si>
  <si>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</si>
  <si>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</si>
  <si>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</si>
  <si>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</si>
  <si>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</si>
  <si>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</si>
  <si>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</si>
  <si>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</si>
  <si>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</si>
  <si>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</si>
  <si>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</si>
  <si>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</si>
  <si>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</si>
  <si>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</si>
  <si>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</si>
  <si>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</si>
  <si>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</si>
  <si>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</si>
  <si>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</si>
  <si>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</si>
  <si>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</si>
  <si>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</si>
  <si>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</si>
  <si>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</si>
  <si>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</si>
  <si>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</si>
  <si>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</si>
  <si>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</si>
  <si>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</si>
  <si>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</si>
  <si>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</si>
  <si>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</si>
  <si>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</si>
  <si>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</si>
  <si>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</si>
  <si>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</si>
  <si>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</si>
  <si>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</si>
  <si>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</si>
  <si>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</si>
  <si>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</si>
  <si>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</si>
  <si>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</si>
  <si>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</si>
  <si>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</si>
  <si>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</si>
  <si>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</si>
  <si>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</si>
  <si>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</si>
  <si>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</si>
  <si>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</si>
  <si>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</si>
  <si>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</si>
  <si>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</si>
  <si>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</si>
  <si>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</si>
  <si>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</si>
  <si>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</si>
  <si>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</si>
  <si>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</si>
  <si>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</si>
  <si>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</si>
  <si>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</si>
  <si>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</si>
  <si>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</si>
  <si>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</si>
  <si>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</si>
  <si>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</si>
  <si>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</si>
  <si>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</si>
  <si>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</si>
  <si>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</si>
  <si>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</si>
  <si>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</si>
  <si>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</si>
  <si>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</si>
  <si>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</si>
  <si>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</si>
  <si>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</si>
  <si>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</si>
  <si>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</si>
  <si>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</si>
  <si>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</si>
  <si>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</si>
  <si>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</si>
  <si>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</si>
  <si>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</si>
  <si>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</si>
  <si>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</si>
  <si>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</si>
  <si>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</si>
  <si>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</si>
  <si>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</si>
  <si>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</si>
  <si>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</si>
  <si>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</si>
  <si>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</si>
  <si>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</si>
  <si>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</si>
  <si>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</si>
  <si>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</si>
  <si>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</si>
  <si>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</si>
  <si>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</si>
  <si>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</si>
  <si>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</si>
  <si>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</si>
  <si>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</si>
  <si>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</si>
  <si>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</si>
  <si>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</si>
  <si>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</si>
  <si>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</si>
  <si>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</si>
  <si>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</si>
  <si>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</si>
  <si>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</si>
  <si>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</si>
  <si>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</si>
  <si>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</si>
  <si>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</si>
  <si>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</si>
  <si>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</si>
  <si>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</si>
  <si>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</si>
  <si>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</si>
  <si>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</si>
  <si>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</si>
  <si>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</si>
  <si>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</si>
  <si>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</si>
  <si>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</si>
  <si>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</si>
  <si>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</si>
  <si>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</si>
  <si>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</si>
  <si>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</si>
  <si>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</si>
  <si>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</si>
  <si>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</si>
  <si>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</si>
  <si>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</si>
  <si>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</si>
  <si>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</si>
  <si>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</si>
  <si>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</si>
  <si>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</si>
  <si>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</si>
  <si>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</si>
  <si>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</si>
  <si>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</si>
  <si>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</si>
  <si>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</si>
  <si>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</si>
  <si>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</si>
  <si>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</si>
  <si>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</si>
  <si>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</si>
  <si>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</si>
  <si>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</si>
  <si>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</si>
  <si>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</si>
  <si>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</si>
  <si>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</si>
  <si>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</si>
  <si>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</si>
  <si>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</si>
  <si>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</si>
  <si>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</si>
  <si>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</si>
  <si>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</si>
  <si>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</si>
  <si>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</si>
  <si>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</si>
  <si>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</si>
  <si>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</si>
  <si>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</si>
  <si>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</si>
  <si>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</si>
  <si>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</si>
  <si>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</si>
  <si>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</si>
  <si>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</si>
  <si>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</si>
  <si>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</si>
  <si>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</si>
  <si>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</si>
  <si>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</si>
  <si>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</si>
  <si>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</si>
  <si>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</si>
  <si>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</si>
  <si>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</si>
  <si>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</si>
  <si>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</si>
  <si>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</si>
  <si>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</si>
  <si>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</si>
  <si>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</si>
  <si>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</si>
  <si>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</si>
  <si>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</si>
  <si>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</si>
  <si>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</si>
  <si>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</si>
  <si>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</si>
  <si>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</si>
  <si>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</si>
  <si>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</si>
  <si>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</si>
  <si>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</si>
  <si>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</si>
  <si>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</si>
  <si>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</si>
  <si>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</si>
  <si>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</si>
  <si>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</si>
  <si>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</si>
  <si>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</si>
  <si>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</si>
  <si>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</si>
  <si>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</si>
  <si>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</si>
  <si>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</si>
  <si>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</si>
  <si>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</si>
  <si>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</si>
  <si>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</si>
  <si>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</si>
  <si>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</si>
  <si>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</si>
  <si>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</si>
  <si>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</si>
  <si>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</si>
  <si>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</si>
  <si>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</si>
  <si>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</si>
  <si>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</si>
  <si>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</si>
  <si>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</si>
  <si>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</si>
  <si>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</si>
  <si>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</si>
  <si>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</si>
  <si>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</si>
  <si>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</si>
  <si>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</si>
  <si>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</si>
  <si>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</si>
  <si>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</si>
  <si>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</si>
  <si>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</si>
  <si>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</si>
  <si>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</si>
  <si>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</si>
  <si>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</si>
  <si>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</si>
  <si>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</si>
  <si>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</si>
  <si>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</si>
  <si>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</si>
  <si>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</si>
  <si>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</si>
  <si>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</si>
  <si>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</si>
  <si>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</si>
  <si>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</si>
  <si>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</si>
  <si>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</si>
  <si>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</si>
  <si>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</si>
  <si>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</si>
  <si>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</si>
  <si>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</si>
  <si>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</si>
  <si>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</si>
  <si>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</si>
  <si>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</si>
  <si>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</si>
  <si>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</si>
  <si>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</si>
  <si>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</si>
  <si>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</si>
  <si>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</si>
  <si>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</si>
  <si>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</si>
  <si>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</si>
  <si>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</si>
  <si>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</si>
  <si>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</si>
  <si>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</si>
  <si>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</si>
  <si>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</si>
  <si>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</si>
  <si>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</si>
  <si>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</si>
  <si>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</si>
  <si>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</si>
  <si>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</si>
  <si>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</si>
  <si>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</si>
  <si>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</si>
  <si>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</si>
  <si>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</si>
  <si>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</si>
  <si>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</si>
  <si>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</si>
  <si>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</si>
  <si>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</si>
  <si>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</si>
  <si>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</si>
  <si>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</si>
  <si>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</si>
  <si>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</si>
  <si>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</si>
  <si>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</si>
  <si>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</si>
  <si>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</si>
  <si>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</si>
  <si>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</si>
  <si>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</si>
  <si>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</si>
  <si>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</si>
  <si>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</si>
  <si>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</si>
  <si>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</si>
  <si>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</si>
  <si>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</si>
  <si>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</si>
  <si>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</si>
  <si>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</si>
  <si>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</si>
  <si>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</si>
  <si>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</si>
  <si>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</si>
  <si>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</si>
  <si>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</si>
  <si>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</si>
  <si>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</si>
  <si>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</si>
  <si>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</si>
  <si>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</si>
  <si>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</si>
  <si>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</si>
  <si>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</si>
  <si>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</si>
  <si>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</si>
  <si>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</si>
  <si>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</si>
  <si>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</si>
  <si>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</si>
  <si>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</si>
  <si>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</si>
  <si>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</si>
  <si>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</si>
  <si>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</si>
  <si>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</si>
  <si>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</si>
  <si>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</si>
  <si>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</si>
  <si>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</si>
  <si>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</si>
  <si>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</si>
  <si>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</si>
  <si>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</si>
  <si>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</si>
  <si>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</si>
  <si>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</si>
  <si>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</si>
  <si>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</si>
  <si>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</si>
  <si>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</si>
  <si>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</si>
  <si>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</si>
  <si>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</si>
  <si>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</si>
  <si>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</si>
  <si>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</si>
  <si>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</si>
  <si>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</si>
  <si>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</si>
  <si>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</si>
  <si>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</si>
  <si>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</si>
  <si>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</si>
  <si>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</si>
  <si>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</si>
  <si>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</si>
  <si>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</si>
  <si>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</si>
  <si>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</si>
  <si>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</si>
  <si>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</si>
  <si>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</si>
  <si>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</si>
  <si>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</si>
  <si>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</si>
  <si>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</si>
  <si>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</si>
  <si>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</si>
  <si>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</si>
  <si>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</si>
  <si>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</si>
  <si>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</si>
  <si>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</si>
  <si>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</si>
  <si>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</si>
  <si>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</si>
  <si>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</si>
  <si>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</si>
  <si>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</si>
  <si>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</si>
  <si>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</si>
  <si>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</si>
  <si>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</si>
  <si>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</si>
  <si>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</si>
  <si>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</si>
  <si>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</si>
  <si>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</si>
  <si>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</si>
  <si>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</si>
  <si>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</si>
  <si>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</si>
  <si>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</si>
  <si>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</si>
  <si>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</si>
  <si>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</si>
  <si>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</si>
  <si>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</si>
  <si>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</si>
  <si>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</si>
  <si>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</si>
  <si>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</si>
  <si>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</si>
  <si>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</si>
  <si>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</si>
  <si>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</si>
  <si>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</si>
  <si>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</si>
  <si>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</si>
  <si>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</si>
  <si>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</si>
  <si>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</si>
  <si>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</si>
  <si>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</si>
  <si>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</si>
  <si>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</si>
  <si>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</si>
  <si>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</si>
  <si>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</si>
  <si>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</si>
  <si>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</si>
  <si>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</si>
  <si>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</si>
  <si>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</si>
  <si>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</si>
  <si>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</si>
  <si>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</si>
  <si>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</si>
  <si>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</si>
  <si>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</si>
  <si>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</si>
  <si>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</si>
  <si>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</si>
  <si>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</si>
  <si>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</si>
  <si>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</si>
  <si>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</si>
  <si>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</si>
  <si>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</si>
  <si>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</si>
  <si>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</si>
  <si>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</si>
  <si>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</si>
  <si>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</si>
  <si>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</si>
  <si>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</si>
  <si>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</si>
  <si>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</si>
  <si>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</si>
  <si>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</si>
  <si>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</si>
  <si>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</si>
  <si>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</si>
  <si>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</si>
  <si>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</si>
  <si>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</si>
  <si>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</si>
  <si>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</si>
  <si>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</si>
  <si>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</si>
  <si>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</si>
  <si>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</si>
  <si>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</si>
  <si>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</si>
  <si>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</si>
  <si>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</si>
  <si>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</si>
  <si>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</si>
  <si>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</si>
  <si>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</si>
  <si>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</si>
  <si>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</si>
  <si>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</si>
  <si>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</si>
  <si>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</si>
  <si>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</si>
  <si>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</si>
  <si>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</si>
  <si>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</si>
  <si>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</si>
  <si>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</si>
  <si>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</si>
  <si>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</si>
  <si>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</si>
  <si>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</si>
  <si>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</si>
  <si>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</si>
  <si>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</si>
  <si>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</si>
  <si>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</si>
  <si>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</si>
  <si>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</si>
  <si>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</si>
  <si>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</si>
  <si>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</si>
  <si>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</si>
  <si>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</si>
  <si>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</si>
  <si>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</si>
  <si>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</si>
  <si>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</si>
  <si>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</si>
  <si>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</si>
  <si>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</si>
  <si>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</si>
  <si>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</si>
  <si>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</si>
  <si>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</si>
  <si>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</si>
  <si>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</si>
  <si>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</si>
  <si>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</si>
  <si>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</si>
  <si>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</si>
  <si>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</si>
  <si>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</si>
  <si>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</si>
  <si>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</si>
  <si>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</si>
  <si>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</si>
  <si>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</si>
  <si>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</si>
  <si>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</si>
  <si>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</si>
  <si>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</si>
  <si>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</si>
  <si>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</si>
  <si>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</si>
  <si>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</si>
  <si>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</si>
  <si>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</si>
  <si>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</si>
  <si>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</si>
  <si>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</si>
  <si>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</si>
  <si>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</si>
  <si>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</si>
  <si>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</si>
  <si>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</si>
  <si>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</si>
  <si>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</si>
  <si>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</si>
  <si>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</si>
  <si>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</si>
  <si>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</si>
  <si>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</si>
  <si>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</si>
  <si>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</si>
  <si>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</si>
  <si>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</si>
  <si>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</si>
  <si>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</si>
  <si>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</si>
  <si>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</si>
  <si>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</si>
  <si>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</si>
  <si>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</si>
  <si>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</si>
  <si>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</si>
  <si>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</si>
  <si>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</si>
  <si>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</si>
  <si>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</si>
  <si>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</si>
  <si>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</si>
  <si>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</si>
  <si>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</si>
  <si>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</si>
  <si>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</si>
  <si>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</si>
  <si>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</si>
  <si>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</si>
  <si>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</si>
  <si>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</si>
  <si>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</si>
  <si>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</si>
  <si>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</si>
  <si>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</si>
  <si>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</si>
  <si>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</si>
  <si>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</si>
  <si>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</si>
  <si>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</si>
  <si>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</si>
  <si>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</si>
  <si>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</si>
  <si>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</si>
  <si>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</si>
  <si>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</si>
  <si>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</si>
  <si>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</si>
  <si>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</si>
  <si>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</si>
  <si>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</si>
  <si>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</si>
  <si>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</si>
  <si>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</si>
  <si>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</si>
  <si>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</si>
  <si>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</si>
  <si>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</si>
  <si>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</si>
  <si>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</si>
  <si>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</si>
  <si>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</si>
  <si>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</si>
  <si>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</si>
  <si>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</si>
  <si>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</si>
  <si>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</si>
  <si>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</si>
  <si>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</si>
  <si>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</si>
  <si>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</si>
  <si>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</si>
  <si>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</si>
  <si>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</si>
  <si>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</si>
  <si>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</si>
  <si>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</si>
  <si>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</si>
  <si>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</si>
  <si>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</si>
  <si>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</si>
  <si>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</si>
  <si>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</si>
  <si>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</si>
  <si>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</si>
  <si>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</si>
  <si>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</si>
  <si>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</si>
  <si>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</si>
  <si>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</si>
  <si>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</si>
  <si>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</si>
  <si>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</si>
  <si>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</si>
  <si>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</si>
  <si>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</si>
  <si>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</si>
  <si>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</si>
  <si>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</si>
  <si>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</si>
  <si>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</si>
  <si>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</si>
  <si>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</si>
  <si>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</si>
  <si>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</si>
  <si>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</si>
  <si>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</si>
  <si>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</si>
  <si>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</si>
  <si>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</si>
  <si>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</si>
  <si>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</si>
  <si>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</si>
  <si>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</si>
  <si>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</si>
  <si>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</si>
  <si>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</si>
  <si>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</si>
  <si>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</si>
  <si>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</si>
  <si>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</si>
  <si>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</si>
  <si>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</si>
  <si>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</si>
  <si>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</si>
  <si>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</si>
  <si>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</si>
  <si>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</si>
  <si>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</si>
  <si>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</si>
  <si>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</si>
  <si>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</si>
  <si>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</si>
  <si>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</si>
  <si>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</si>
  <si>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</si>
  <si>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</si>
  <si>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</si>
  <si>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</si>
  <si>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</si>
  <si>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</si>
  <si>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</si>
  <si>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</si>
  <si>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</si>
  <si>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</si>
  <si>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</si>
  <si>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</si>
  <si>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</si>
  <si>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</si>
  <si>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</si>
  <si>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</si>
  <si>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</si>
  <si>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</si>
  <si>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</si>
  <si>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</si>
  <si>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</si>
  <si>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</si>
  <si>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</si>
  <si>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</si>
  <si>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</si>
  <si>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</si>
  <si>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</si>
  <si>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</si>
  <si>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</si>
  <si>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</si>
  <si>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</si>
  <si>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</si>
  <si>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</si>
  <si>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</si>
  <si>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</si>
  <si>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</si>
  <si>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</si>
  <si>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</si>
  <si>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</si>
  <si>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</si>
  <si>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</si>
  <si>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</si>
  <si>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</si>
  <si>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</si>
  <si>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</si>
  <si>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</si>
  <si>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</si>
  <si>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</si>
  <si>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</si>
  <si>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</si>
  <si>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</si>
  <si>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</si>
  <si>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</si>
  <si>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</si>
  <si>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</si>
  <si>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</si>
  <si>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</si>
  <si>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</si>
  <si>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</si>
  <si>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</si>
  <si>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</si>
  <si>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</si>
  <si>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</si>
  <si>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</si>
  <si>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</si>
  <si>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</si>
  <si>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</si>
  <si>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</si>
  <si>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</si>
  <si>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</si>
  <si>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</si>
  <si>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</si>
  <si>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</si>
  <si>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</si>
  <si>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</si>
  <si>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</si>
  <si>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</si>
  <si>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</si>
  <si>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</si>
  <si>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</si>
  <si>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</si>
  <si>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</si>
  <si>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</si>
  <si>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</si>
  <si>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</si>
  <si>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</si>
  <si>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</si>
  <si>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</si>
  <si>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</si>
  <si>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</si>
  <si>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</si>
  <si>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</si>
  <si>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</si>
  <si>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</si>
  <si>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</si>
  <si>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</si>
  <si>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</si>
  <si>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</si>
  <si>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</si>
  <si>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</si>
  <si>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</si>
  <si>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</si>
  <si>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</si>
  <si>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</si>
  <si>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</si>
  <si>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</si>
  <si>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</si>
  <si>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</si>
  <si>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</si>
  <si>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</si>
  <si>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</si>
  <si>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</si>
  <si>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</si>
  <si>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</si>
  <si>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</si>
  <si>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</si>
  <si>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</si>
  <si>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</si>
  <si>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</si>
  <si>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</si>
  <si>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</si>
  <si>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</si>
  <si>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</si>
  <si>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</si>
  <si>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</si>
  <si>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</si>
  <si>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</si>
  <si>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</si>
  <si>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</si>
  <si>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</si>
  <si>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</si>
  <si>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</si>
  <si>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</si>
  <si>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</si>
  <si>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</si>
  <si>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</si>
  <si>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</si>
  <si>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</si>
  <si>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</si>
  <si>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</si>
  <si>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</si>
  <si>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</si>
  <si>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</si>
  <si>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</si>
  <si>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</si>
  <si>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</si>
  <si>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</si>
  <si>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</si>
  <si>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</si>
  <si>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</si>
  <si>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</si>
  <si>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</si>
  <si>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</si>
  <si>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</si>
  <si>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</si>
  <si>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</si>
  <si>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</si>
  <si>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</si>
  <si>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</si>
  <si>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</si>
  <si>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</si>
  <si>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</si>
  <si>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</si>
  <si>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</si>
  <si>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</si>
  <si>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</si>
  <si>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</si>
  <si>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</si>
  <si>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</si>
  <si>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</si>
  <si>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</si>
  <si>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</si>
  <si>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</si>
  <si>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</si>
  <si>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</si>
  <si>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</si>
  <si>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</si>
  <si>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</si>
  <si>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</si>
  <si>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</si>
  <si>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</si>
  <si>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</si>
  <si>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</si>
  <si>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</si>
  <si>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</si>
  <si>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</si>
  <si>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</si>
  <si>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</si>
  <si>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</si>
  <si>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</si>
  <si>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</si>
  <si>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</si>
  <si>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</si>
  <si>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</si>
  <si>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</si>
  <si>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</si>
  <si>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</si>
  <si>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</si>
  <si>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</si>
  <si>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</si>
  <si>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</si>
  <si>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</si>
  <si>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</si>
  <si>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</si>
  <si>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</si>
  <si>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</si>
  <si>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</si>
  <si>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</si>
  <si>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</si>
  <si>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</si>
  <si>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</si>
  <si>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</si>
  <si>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</si>
  <si>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</si>
  <si>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</si>
  <si>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</si>
  <si>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</si>
  <si>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</si>
  <si>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</si>
  <si>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</si>
  <si>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</si>
  <si>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</si>
  <si>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</si>
  <si>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</si>
  <si>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</si>
  <si>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</si>
  <si>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</si>
  <si>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</si>
  <si>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</si>
  <si>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</si>
  <si>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</si>
  <si>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</si>
  <si>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</si>
  <si>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</si>
  <si>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</si>
  <si>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</si>
  <si>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</si>
  <si>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</si>
  <si>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</si>
  <si>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</si>
  <si>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</si>
  <si>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</si>
  <si>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</si>
  <si>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</si>
  <si>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</si>
  <si>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</si>
  <si>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</si>
  <si>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</si>
  <si>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</si>
  <si>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</si>
  <si>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</si>
  <si>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</si>
  <si>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</si>
  <si>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</si>
  <si>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</si>
  <si>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</si>
  <si>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</si>
  <si>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</si>
  <si>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</si>
  <si>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</si>
  <si>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</si>
  <si>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</si>
  <si>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</si>
  <si>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</si>
  <si>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</si>
  <si>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</si>
  <si>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</si>
  <si>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</si>
  <si>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</si>
  <si>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</si>
  <si>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</si>
  <si>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</si>
  <si>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</si>
  <si>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</si>
  <si>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</si>
  <si>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</si>
  <si>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</si>
  <si>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</si>
  <si>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</si>
  <si>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</si>
  <si>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</si>
  <si>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</si>
  <si>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</si>
  <si>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</si>
  <si>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</si>
  <si>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</si>
  <si>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</si>
  <si>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</si>
  <si>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</si>
  <si>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</si>
  <si>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</si>
  <si>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</si>
  <si>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</si>
  <si>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</si>
  <si>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</si>
  <si>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</si>
  <si>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</si>
  <si>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</si>
  <si>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</si>
  <si>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</si>
  <si>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</si>
  <si>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</si>
  <si>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</si>
  <si>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</si>
  <si>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</si>
  <si>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</si>
  <si>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</si>
  <si>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</si>
  <si>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</si>
  <si>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</si>
  <si>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</si>
  <si>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</si>
  <si>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</si>
  <si>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</si>
  <si>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</si>
  <si>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</si>
  <si>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</si>
  <si>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</si>
  <si>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</si>
  <si>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</si>
  <si>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</si>
  <si>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</si>
  <si>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</si>
  <si>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</si>
  <si>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</si>
  <si>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</si>
  <si>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</si>
  <si>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</si>
  <si>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</si>
  <si>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</si>
  <si>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</si>
  <si>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</si>
  <si>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</si>
  <si>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</si>
  <si>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</si>
  <si>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</si>
  <si>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</si>
  <si>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</si>
  <si>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</si>
  <si>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</si>
  <si>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</si>
  <si>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</si>
  <si>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</si>
  <si>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</si>
  <si>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</si>
  <si>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</si>
  <si>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</si>
  <si>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</si>
  <si>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</si>
  <si>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</si>
  <si>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</si>
  <si>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</si>
  <si>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</si>
  <si>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</si>
  <si>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</si>
  <si>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</si>
  <si>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</si>
  <si>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</si>
  <si>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</si>
  <si>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</si>
  <si>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</si>
  <si>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</si>
  <si>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</si>
  <si>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</si>
  <si>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</si>
  <si>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</si>
  <si>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</si>
  <si>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</si>
  <si>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</si>
  <si>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</si>
  <si>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</si>
  <si>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</si>
  <si>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</si>
  <si>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</si>
  <si>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</si>
  <si>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</si>
  <si>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</si>
  <si>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</si>
  <si>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</si>
  <si>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</si>
  <si>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</si>
  <si>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</si>
  <si>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</si>
  <si>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</si>
  <si>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</si>
  <si>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</si>
  <si>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</si>
  <si>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</si>
  <si>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</si>
  <si>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</si>
  <si>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</si>
  <si>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</si>
  <si>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</si>
  <si>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</si>
  <si>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</si>
  <si>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</si>
  <si>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</si>
  <si>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</si>
  <si>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</si>
  <si>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</si>
  <si>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</si>
  <si>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</si>
  <si>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</si>
  <si>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</si>
  <si>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</si>
  <si>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</si>
  <si>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</si>
  <si>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</si>
  <si>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</si>
  <si>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</si>
  <si>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</si>
  <si>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</si>
  <si>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</si>
  <si>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</si>
  <si>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</si>
  <si>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</si>
  <si>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</si>
  <si>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</si>
  <si>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</si>
  <si>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</si>
  <si>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</si>
  <si>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</si>
  <si>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</si>
  <si>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</si>
  <si>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</si>
  <si>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</si>
  <si>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</si>
  <si>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</si>
  <si>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</si>
  <si>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</si>
  <si>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</si>
  <si>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</si>
  <si>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</si>
  <si>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</si>
  <si>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</si>
  <si>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</si>
  <si>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</si>
  <si>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</si>
  <si>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</si>
  <si>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</si>
  <si>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</si>
  <si>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</si>
  <si>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</si>
  <si>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</si>
  <si>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</si>
  <si>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</si>
  <si>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</si>
  <si>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</si>
  <si>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</si>
  <si>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</si>
  <si>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</si>
  <si>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</si>
  <si>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</si>
  <si>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</si>
  <si>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</si>
  <si>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</si>
  <si>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</si>
  <si>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</si>
  <si>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</si>
  <si>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</si>
  <si>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</si>
  <si>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</si>
  <si>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</si>
  <si>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</si>
  <si>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</si>
  <si>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</si>
  <si>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</si>
  <si>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</si>
  <si>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</si>
  <si>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</si>
  <si>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</si>
  <si>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</si>
  <si>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</si>
  <si>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</si>
  <si>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</si>
  <si>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</si>
  <si>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</si>
  <si>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</si>
  <si>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</si>
  <si>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</si>
  <si>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</si>
  <si>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</si>
  <si>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</si>
  <si>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</si>
  <si>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</si>
  <si>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</si>
  <si>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</si>
  <si>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</si>
  <si>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</si>
  <si>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</si>
  <si>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</si>
  <si>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</si>
  <si>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</si>
  <si>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</si>
  <si>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</si>
  <si>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</si>
  <si>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</si>
  <si>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</si>
  <si>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</si>
  <si>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</si>
  <si>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</si>
  <si>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</si>
  <si>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</si>
  <si>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</si>
  <si>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</si>
  <si>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</si>
  <si>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</si>
  <si>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</si>
  <si>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</si>
  <si>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</si>
  <si>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</si>
  <si>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</si>
  <si>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</si>
  <si>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</si>
  <si>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</si>
  <si>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</si>
  <si>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</si>
  <si>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</si>
  <si>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</si>
  <si>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</si>
  <si>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</si>
  <si>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</si>
  <si>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</si>
  <si>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</si>
  <si>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</si>
  <si>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</si>
  <si>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</si>
  <si>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</si>
  <si>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</si>
  <si>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</si>
  <si>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</si>
  <si>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</si>
  <si>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</si>
  <si>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</si>
  <si>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</si>
  <si>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</si>
  <si>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</si>
  <si>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</si>
  <si>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</si>
  <si>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</si>
  <si>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</si>
  <si>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</si>
  <si>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</si>
  <si>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</si>
  <si>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</si>
  <si>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</si>
  <si>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</si>
  <si>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</si>
  <si>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</si>
  <si>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</si>
  <si>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</si>
  <si>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</si>
  <si>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</si>
  <si>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</si>
  <si>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</si>
  <si>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</si>
  <si>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</si>
  <si>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</si>
  <si>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</si>
  <si>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</si>
  <si>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</si>
  <si>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</si>
  <si>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</si>
  <si>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</si>
  <si>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</si>
  <si>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</si>
  <si>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</si>
  <si>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</si>
  <si>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</si>
  <si>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</si>
  <si>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</si>
  <si>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</si>
  <si>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</si>
  <si>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</si>
  <si>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</si>
  <si>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</si>
  <si>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</si>
  <si>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</si>
  <si>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</si>
  <si>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</si>
  <si>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</si>
  <si>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</si>
  <si>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</si>
  <si>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</si>
  <si>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</si>
  <si>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</si>
  <si>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</si>
  <si>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</si>
  <si>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</si>
  <si>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</si>
  <si>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</si>
  <si>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</si>
  <si>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</si>
  <si>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</si>
  <si>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</si>
  <si>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</si>
  <si>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</si>
  <si>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</si>
  <si>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</si>
  <si>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</si>
  <si>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</si>
  <si>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</si>
  <si>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</si>
  <si>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</si>
  <si>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</si>
  <si>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</si>
  <si>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</si>
  <si>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</si>
  <si>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</si>
  <si>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</si>
  <si>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</si>
  <si>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</si>
  <si>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</si>
  <si>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</si>
  <si>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</si>
  <si>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</si>
  <si>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</si>
  <si>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</si>
  <si>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</si>
  <si>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</si>
  <si>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</si>
  <si>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</si>
  <si>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</si>
  <si>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</si>
  <si>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</si>
  <si>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</si>
  <si>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</si>
  <si>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</si>
  <si>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</si>
  <si>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</si>
  <si>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</si>
  <si>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</si>
  <si>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</si>
  <si>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</si>
  <si>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</si>
  <si>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</si>
  <si>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</si>
  <si>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</si>
  <si>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</si>
  <si>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</si>
  <si>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</si>
  <si>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</si>
  <si>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</si>
  <si>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</si>
  <si>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</si>
  <si>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</si>
  <si>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</si>
  <si>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</si>
  <si>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</si>
  <si>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</si>
  <si>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</si>
  <si>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</si>
  <si>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</si>
  <si>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</si>
  <si>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</si>
  <si>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</si>
  <si>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</si>
  <si>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</si>
  <si>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</si>
  <si>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</si>
  <si>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</si>
  <si>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</si>
  <si>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</si>
  <si>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</si>
  <si>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</si>
  <si>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</si>
  <si>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</si>
  <si>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</si>
  <si>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</si>
  <si>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</si>
  <si>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</si>
  <si>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</si>
  <si>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</si>
  <si>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</si>
  <si>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</si>
  <si>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</si>
  <si>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</si>
  <si>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</si>
  <si>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</si>
  <si>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</si>
  <si>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</si>
  <si>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</si>
  <si>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</si>
  <si>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</si>
  <si>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</si>
  <si>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</si>
  <si>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</si>
  <si>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</si>
  <si>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</si>
  <si>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</si>
  <si>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</si>
  <si>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</si>
  <si>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</si>
  <si>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</si>
  <si>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</si>
  <si>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</si>
  <si>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</si>
  <si>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</si>
  <si>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</si>
  <si>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</si>
  <si>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</si>
  <si>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</si>
  <si>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</si>
  <si>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</si>
  <si>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</si>
  <si>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</si>
  <si>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</si>
  <si>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</si>
  <si>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</si>
  <si>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</si>
  <si>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</si>
  <si>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</si>
  <si>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</si>
  <si>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</si>
  <si>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</si>
  <si>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</si>
  <si>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</si>
  <si>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</si>
  <si>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</si>
  <si>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</si>
  <si>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</si>
  <si>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</si>
  <si>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</si>
  <si>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</si>
  <si>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</si>
  <si>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</si>
  <si>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</si>
  <si>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</si>
  <si>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</si>
  <si>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</si>
  <si>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</si>
  <si>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</si>
  <si>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</si>
  <si>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</si>
  <si>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</si>
  <si>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</si>
  <si>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</si>
  <si>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</si>
  <si>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</si>
  <si>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</si>
  <si>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</si>
  <si>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</si>
  <si>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</si>
  <si>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</si>
  <si>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</si>
  <si>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</si>
  <si>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</si>
  <si>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</si>
  <si>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</si>
  <si>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</si>
  <si>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</si>
  <si>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</si>
  <si>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</si>
  <si>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</si>
  <si>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</si>
  <si>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</si>
  <si>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</si>
  <si>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</si>
  <si>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</si>
  <si>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</si>
  <si>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</si>
  <si>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</si>
  <si>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</si>
  <si>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</si>
  <si>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</si>
  <si>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</si>
  <si>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</si>
  <si>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</si>
  <si>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</si>
  <si>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</si>
  <si>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</si>
  <si>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</si>
  <si>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</si>
  <si>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</si>
  <si>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</si>
  <si>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</si>
  <si>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</si>
  <si>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</si>
  <si>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</si>
  <si>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</si>
  <si>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</si>
  <si>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</si>
  <si>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</si>
  <si>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</si>
  <si>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</si>
  <si>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</si>
  <si>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</si>
  <si>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</si>
  <si>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</si>
  <si>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</si>
  <si>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</si>
  <si>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</si>
  <si>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</si>
  <si>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</si>
  <si>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</si>
  <si>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</si>
  <si>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</si>
  <si>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</si>
  <si>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</si>
  <si>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</si>
  <si>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</si>
  <si>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</si>
  <si>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</si>
  <si>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</si>
  <si>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</si>
  <si>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</si>
  <si>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</si>
  <si>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</si>
  <si>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</si>
  <si>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</si>
  <si>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</si>
  <si>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</si>
  <si>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</si>
  <si>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</si>
  <si>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</si>
  <si>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</si>
  <si>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</si>
  <si>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</si>
  <si>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</si>
  <si>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</si>
  <si>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</si>
  <si>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</si>
  <si>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</si>
  <si>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</si>
  <si>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</si>
  <si>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</si>
  <si>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</si>
  <si>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</si>
  <si>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</si>
  <si>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</si>
  <si>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</si>
  <si>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</si>
  <si>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</si>
  <si>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</si>
  <si>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</si>
  <si>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</si>
  <si>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</si>
  <si>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</si>
  <si>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</si>
  <si>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</si>
  <si>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</si>
  <si>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</si>
  <si>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</si>
  <si>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</si>
  <si>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</si>
  <si>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</si>
  <si>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</si>
  <si>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</si>
  <si>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</si>
  <si>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</si>
  <si>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</si>
  <si>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</si>
  <si>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</si>
  <si>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</si>
  <si>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</si>
  <si>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</si>
  <si>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</si>
  <si>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</si>
  <si>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</si>
  <si>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</si>
  <si>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</si>
  <si>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</si>
  <si>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</si>
  <si>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</si>
  <si>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</si>
  <si>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</si>
  <si>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</si>
  <si>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</si>
  <si>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</si>
  <si>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</si>
  <si>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</si>
  <si>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</si>
  <si>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</si>
  <si>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</si>
  <si>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</si>
  <si>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</si>
  <si>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</si>
  <si>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</si>
  <si>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</si>
  <si>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</si>
  <si>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</si>
  <si>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</si>
  <si>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</si>
  <si>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</si>
  <si>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</si>
  <si>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</si>
  <si>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</si>
  <si>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</si>
  <si>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</si>
  <si>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</si>
  <si>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</si>
  <si>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</si>
  <si>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</si>
  <si>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</si>
  <si>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</si>
  <si>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</si>
  <si>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</si>
  <si>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</si>
  <si>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</si>
  <si>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</si>
  <si>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</si>
  <si>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</si>
  <si>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</si>
  <si>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</si>
  <si>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</si>
  <si>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</si>
  <si>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</si>
  <si>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</si>
  <si>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</si>
  <si>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</si>
  <si>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</si>
  <si>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</si>
  <si>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</si>
  <si>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</si>
  <si>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</si>
  <si>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</si>
  <si>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</si>
  <si>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</si>
  <si>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</si>
  <si>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</si>
  <si>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</si>
  <si>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</si>
  <si>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</si>
  <si>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</si>
  <si>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</si>
  <si>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</si>
  <si>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</si>
  <si>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</si>
  <si>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</si>
  <si>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</si>
  <si>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</si>
  <si>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</si>
  <si>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</si>
  <si>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</si>
  <si>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</si>
  <si>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</si>
  <si>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</si>
  <si>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</si>
  <si>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</si>
  <si>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</si>
  <si>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</si>
  <si>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</si>
  <si>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</si>
  <si>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</si>
  <si>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</si>
  <si>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</si>
  <si>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</si>
  <si>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</si>
  <si>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</si>
  <si>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</si>
  <si>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</si>
  <si>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</si>
  <si>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</si>
  <si>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</si>
  <si>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</si>
  <si>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</si>
  <si>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</si>
  <si>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</si>
  <si>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</si>
  <si>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</si>
  <si>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</si>
  <si>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</si>
  <si>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</si>
  <si>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</si>
  <si>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</si>
  <si>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</si>
  <si>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</si>
  <si>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</si>
  <si>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</si>
  <si>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</si>
  <si>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</si>
  <si>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</si>
  <si>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</si>
  <si>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</si>
  <si>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</si>
  <si>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</si>
  <si>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</si>
  <si>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</si>
  <si>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</si>
  <si>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</si>
  <si>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</si>
  <si>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</si>
  <si>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</si>
  <si>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</si>
  <si>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</si>
  <si>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</si>
  <si>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</si>
  <si>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</si>
  <si>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</si>
  <si>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</si>
  <si>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</si>
  <si>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</si>
  <si>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</si>
  <si>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</si>
  <si>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</si>
  <si>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</si>
  <si>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</si>
  <si>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</si>
  <si>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</si>
  <si>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</si>
  <si>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</si>
  <si>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</si>
  <si>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</si>
  <si>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</si>
  <si>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</si>
  <si>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</si>
  <si>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</si>
  <si>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</si>
  <si>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</si>
  <si>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</si>
  <si>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</si>
  <si>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</si>
  <si>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</si>
  <si>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</si>
  <si>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</si>
  <si>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</si>
  <si>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</si>
  <si>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</si>
  <si>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</si>
  <si>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</si>
  <si>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</si>
  <si>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</si>
  <si>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</si>
  <si>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</si>
  <si>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</si>
  <si>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</si>
  <si>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</si>
  <si>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</si>
  <si>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</si>
  <si>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</si>
  <si>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</si>
  <si>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</si>
  <si>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</si>
  <si>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</si>
  <si>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</si>
  <si>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</si>
  <si>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</si>
  <si>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</si>
  <si>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</si>
  <si>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</si>
  <si>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</si>
  <si>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</si>
  <si>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</si>
  <si>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</si>
  <si>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</si>
  <si>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</si>
  <si>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</si>
  <si>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</si>
  <si>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</si>
  <si>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</si>
  <si>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</si>
  <si>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</si>
  <si>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</si>
  <si>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</si>
  <si>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</si>
  <si>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</si>
  <si>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</si>
  <si>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</si>
  <si>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</si>
  <si>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</si>
  <si>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</si>
  <si>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</si>
  <si>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</si>
  <si>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</si>
  <si>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</si>
  <si>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</si>
  <si>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</si>
  <si>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</si>
  <si>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</si>
  <si>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</si>
  <si>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</si>
  <si>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</si>
  <si>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</si>
  <si>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</si>
  <si>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</si>
  <si>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</si>
  <si>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</si>
  <si>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</si>
  <si>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</si>
  <si>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</si>
  <si>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</si>
  <si>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</si>
  <si>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</si>
  <si>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</si>
  <si>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</si>
  <si>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</si>
  <si>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</si>
  <si>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</si>
  <si>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</si>
  <si>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</si>
  <si>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</si>
  <si>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</si>
  <si>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</si>
  <si>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</si>
  <si>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</si>
  <si>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</si>
  <si>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</si>
  <si>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</si>
  <si>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</si>
  <si>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</si>
  <si>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</si>
  <si>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</si>
  <si>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</si>
  <si>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</si>
  <si>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</si>
  <si>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</si>
  <si>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</si>
  <si>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</si>
  <si>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</si>
  <si>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</si>
  <si>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</si>
  <si>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</si>
  <si>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</si>
  <si>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</si>
  <si>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</si>
  <si>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</si>
  <si>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</si>
  <si>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</si>
  <si>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</si>
  <si>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</si>
  <si>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</si>
  <si>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</si>
  <si>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</si>
  <si>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</si>
  <si>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</si>
  <si>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</si>
  <si>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</si>
  <si>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</si>
  <si>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</si>
  <si>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</si>
  <si>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</si>
  <si>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</si>
  <si>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</si>
  <si>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</si>
  <si>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</si>
  <si>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</si>
  <si>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</si>
  <si>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</si>
  <si>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</si>
  <si>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</si>
  <si>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</si>
  <si>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</si>
  <si>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</si>
  <si>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</si>
  <si>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</si>
  <si>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</si>
  <si>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</si>
  <si>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</si>
  <si>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</si>
  <si>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</si>
  <si>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</si>
  <si>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</si>
  <si>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</si>
  <si>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</si>
  <si>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</si>
  <si>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</si>
  <si>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</si>
  <si>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</si>
  <si>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</si>
  <si>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</si>
  <si>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</si>
  <si>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</si>
  <si>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</si>
  <si>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</si>
  <si>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</si>
  <si>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</si>
  <si>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</si>
  <si>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</si>
  <si>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</si>
  <si>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</si>
  <si>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</si>
  <si>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</si>
  <si>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</si>
  <si>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</si>
  <si>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</si>
  <si>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</si>
  <si>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</si>
  <si>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</si>
  <si>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</si>
  <si>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</si>
  <si>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</si>
  <si>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</si>
  <si>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</si>
  <si>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</si>
  <si>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</si>
  <si>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</si>
  <si>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</si>
  <si>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</si>
  <si>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</si>
  <si>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</si>
  <si>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</si>
  <si>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</si>
  <si>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</si>
  <si>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</si>
  <si>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</si>
  <si>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</si>
  <si>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</si>
  <si>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</si>
  <si>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</si>
  <si>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</si>
  <si>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</si>
  <si>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</si>
  <si>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</si>
  <si>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</si>
  <si>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</si>
  <si>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</si>
  <si>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</si>
  <si>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</si>
  <si>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</si>
  <si>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</si>
  <si>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</si>
  <si>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</si>
  <si>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</si>
  <si>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</si>
  <si>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</si>
  <si>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</si>
  <si>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</si>
  <si>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</si>
  <si>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</si>
  <si>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</si>
  <si>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</si>
  <si>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</si>
  <si>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</si>
  <si>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</si>
  <si>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</si>
  <si>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</si>
  <si>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</si>
  <si>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</si>
  <si>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</si>
  <si>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</si>
  <si>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</si>
  <si>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</si>
  <si>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</si>
  <si>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</si>
  <si>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</si>
  <si>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</si>
  <si>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</si>
  <si>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</si>
  <si>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</si>
  <si>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</si>
  <si>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</si>
  <si>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</si>
  <si>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</si>
  <si>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</si>
  <si>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</si>
  <si>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</si>
  <si>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</si>
  <si>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</si>
  <si>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</si>
  <si>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</si>
  <si>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</si>
  <si>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</si>
  <si>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</si>
  <si>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</si>
  <si>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</si>
  <si>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</si>
  <si>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</si>
  <si>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</si>
  <si>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</si>
  <si>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</si>
  <si>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</si>
  <si>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</si>
  <si>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</si>
  <si>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</si>
  <si>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</si>
  <si>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</si>
  <si>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</si>
  <si>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</si>
  <si>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</si>
  <si>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</si>
  <si>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</si>
  <si>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</si>
  <si>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</si>
  <si>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</si>
  <si>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</si>
  <si>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</si>
  <si>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</si>
  <si>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</si>
  <si>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</si>
  <si>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</si>
  <si>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</si>
  <si>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</si>
  <si>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</si>
  <si>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</si>
  <si>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</si>
  <si>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</si>
  <si>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</si>
  <si>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</si>
  <si>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</si>
  <si>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</si>
  <si>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</si>
  <si>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</si>
  <si>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</si>
  <si>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</si>
  <si>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</si>
  <si>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</si>
  <si>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</si>
  <si>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</si>
  <si>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</si>
  <si>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</si>
  <si>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</si>
  <si>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</si>
  <si>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</si>
  <si>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</si>
  <si>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</si>
  <si>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</si>
  <si>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</si>
  <si>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</si>
  <si>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</si>
  <si>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</si>
  <si>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</si>
  <si>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</si>
  <si>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</si>
  <si>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</si>
  <si>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</si>
  <si>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</si>
  <si>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</si>
  <si>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</si>
  <si>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</si>
  <si>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</si>
  <si>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</si>
  <si>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</si>
  <si>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</si>
  <si>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</si>
  <si>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</si>
  <si>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</si>
  <si>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</si>
  <si>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</si>
  <si>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</si>
  <si>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</si>
  <si>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</si>
  <si>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</si>
  <si>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</si>
  <si>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</si>
  <si>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</si>
  <si>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</si>
  <si>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</si>
  <si>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</si>
  <si>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</si>
  <si>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</si>
  <si>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</si>
  <si>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</si>
  <si>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</si>
  <si>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</si>
  <si>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</si>
  <si>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</si>
  <si>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</si>
  <si>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</si>
  <si>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</si>
  <si>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</si>
  <si>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</si>
  <si>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</si>
  <si>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</si>
  <si>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</si>
  <si>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</si>
  <si>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</si>
  <si>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</si>
  <si>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</si>
  <si>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</si>
  <si>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</si>
  <si>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</si>
  <si>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</si>
  <si>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</si>
  <si>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</si>
  <si>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</si>
  <si>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</si>
  <si>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</si>
  <si>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</si>
  <si>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</si>
  <si>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</si>
  <si>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</si>
  <si>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</si>
  <si>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</si>
  <si>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</si>
  <si>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</si>
  <si>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</si>
  <si>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</si>
  <si>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</si>
  <si>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</si>
  <si>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</si>
  <si>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</si>
  <si>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</si>
  <si>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</si>
  <si>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</si>
  <si>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</si>
  <si>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</si>
  <si>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</si>
  <si>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</si>
  <si>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</si>
  <si>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</si>
  <si>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</si>
  <si>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</si>
  <si>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</si>
  <si>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</si>
  <si>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</si>
  <si>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</si>
  <si>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</si>
  <si>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</si>
  <si>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</si>
  <si>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</si>
  <si>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</si>
  <si>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</si>
  <si>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</si>
  <si>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</si>
  <si>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</si>
  <si>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</si>
  <si>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</si>
  <si>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</si>
  <si>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</si>
  <si>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</si>
  <si>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</si>
  <si>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</si>
  <si>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</si>
  <si>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</si>
  <si>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</si>
  <si>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</si>
  <si>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</si>
  <si>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</si>
  <si>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</si>
  <si>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</si>
  <si>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</si>
  <si>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</si>
  <si>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</si>
  <si>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</si>
  <si>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</si>
  <si>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</si>
  <si>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</si>
  <si>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</si>
  <si>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</si>
  <si>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</si>
  <si>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</si>
  <si>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</si>
  <si>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</si>
  <si>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</si>
  <si>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</si>
  <si>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</si>
  <si>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</si>
  <si>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</si>
  <si>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</si>
  <si>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</si>
  <si>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</si>
  <si>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</si>
  <si>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</si>
  <si>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</si>
  <si>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</si>
  <si>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</si>
  <si>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</si>
  <si>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</si>
  <si>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</si>
  <si>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</si>
  <si>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</si>
  <si>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</si>
  <si>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</si>
  <si>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</si>
  <si>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</si>
  <si>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</si>
  <si>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</si>
  <si>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</si>
  <si>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</si>
  <si>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</si>
  <si>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</si>
  <si>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</si>
  <si>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</si>
  <si>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</si>
  <si>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</si>
  <si>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</si>
  <si>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</si>
  <si>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</si>
  <si>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</si>
  <si>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</si>
  <si>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</si>
  <si>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</si>
  <si>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</si>
  <si>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</si>
  <si>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</si>
  <si>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</si>
  <si>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</si>
  <si>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</si>
  <si>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</si>
  <si>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</si>
  <si>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</si>
  <si>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</si>
  <si>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</si>
  <si>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</si>
  <si>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</si>
  <si>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</si>
  <si>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</si>
  <si>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</si>
  <si>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</si>
  <si>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</si>
  <si>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</si>
  <si>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</si>
  <si>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</si>
  <si>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</si>
  <si>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</si>
  <si>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</si>
  <si>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</si>
  <si>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</si>
  <si>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</si>
  <si>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</si>
  <si>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</si>
  <si>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</si>
  <si>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</si>
  <si>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</si>
  <si>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</si>
  <si>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</si>
  <si>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</si>
  <si>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</si>
  <si>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</si>
  <si>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</si>
  <si>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</si>
  <si>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</si>
  <si>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</si>
  <si>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</si>
  <si>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</si>
  <si>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</si>
  <si>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</si>
  <si>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</si>
  <si>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</si>
  <si>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</si>
  <si>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</si>
  <si>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</si>
  <si>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</si>
  <si>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</si>
  <si>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</si>
  <si>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</si>
  <si>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</si>
  <si>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</si>
  <si>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</si>
  <si>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</si>
  <si>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</si>
  <si>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</si>
  <si>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</si>
  <si>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</si>
  <si>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</si>
  <si>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</si>
  <si>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</si>
  <si>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</si>
  <si>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</si>
  <si>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</si>
  <si>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</si>
  <si>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</si>
  <si>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</si>
  <si>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</si>
  <si>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</si>
  <si>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</si>
  <si>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</si>
  <si>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</si>
  <si>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</si>
  <si>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</si>
  <si>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</si>
  <si>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</si>
  <si>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</si>
  <si>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</si>
  <si>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</si>
  <si>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</si>
  <si>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</si>
  <si>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</si>
  <si>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</si>
  <si>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</si>
  <si>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</si>
  <si>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</si>
  <si>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</si>
  <si>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</si>
  <si>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</si>
  <si>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</si>
  <si>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</si>
  <si>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</si>
  <si>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</si>
  <si>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</si>
  <si>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</si>
  <si>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</si>
  <si>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</si>
  <si>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</si>
  <si>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</si>
  <si>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</si>
  <si>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</si>
  <si>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</si>
  <si>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</si>
  <si>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</si>
  <si>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</si>
  <si>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</si>
  <si>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</si>
  <si>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</si>
  <si>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</si>
  <si>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</si>
  <si>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</si>
  <si>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</si>
  <si>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</si>
  <si>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</si>
  <si>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</si>
  <si>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</si>
  <si>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</si>
  <si>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</si>
  <si>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</si>
  <si>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</si>
  <si>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</si>
  <si>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</si>
  <si>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</si>
  <si>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</si>
  <si>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</si>
  <si>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</si>
  <si>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</si>
  <si>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</si>
  <si>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</si>
  <si>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</si>
  <si>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</si>
  <si>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</si>
  <si>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</si>
  <si>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</si>
  <si>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</si>
  <si>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</si>
  <si>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</si>
  <si>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</si>
  <si>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</si>
  <si>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</si>
  <si>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</si>
  <si>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</si>
  <si>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</si>
  <si>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</si>
  <si>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</si>
  <si>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</si>
  <si>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</si>
  <si>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</si>
  <si>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</si>
  <si>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</si>
  <si>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</si>
  <si>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</si>
  <si>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</si>
  <si>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</si>
  <si>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</si>
  <si>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</si>
  <si>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</si>
  <si>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</si>
  <si>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</si>
  <si>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</si>
  <si>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</si>
  <si>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</si>
  <si>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</si>
  <si>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</si>
  <si>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</si>
  <si>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</si>
  <si>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</si>
  <si>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</si>
  <si>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</si>
  <si>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</si>
  <si>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</si>
  <si>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</si>
  <si>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</si>
  <si>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</si>
  <si>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</si>
  <si>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</si>
  <si>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</si>
  <si>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</si>
  <si>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</si>
  <si>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</si>
  <si>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</si>
  <si>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</si>
  <si>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</si>
  <si>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</si>
  <si>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</si>
  <si>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</si>
  <si>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</si>
  <si>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</si>
  <si>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</si>
  <si>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</si>
  <si>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</si>
  <si>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</si>
  <si>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</si>
  <si>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</si>
  <si>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</si>
  <si>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</si>
  <si>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</si>
  <si>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</si>
  <si>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</si>
  <si>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</si>
  <si>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</si>
  <si>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</si>
  <si>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</si>
  <si>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</si>
  <si>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</si>
  <si>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</si>
  <si>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</si>
  <si>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</si>
  <si>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</si>
  <si>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</si>
  <si>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</si>
  <si>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</si>
  <si>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</si>
  <si>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</si>
  <si>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</si>
  <si>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</si>
  <si>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</si>
  <si>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</si>
  <si>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</si>
  <si>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</si>
  <si>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</si>
  <si>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</si>
  <si>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</si>
  <si>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</si>
  <si>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</si>
  <si>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</si>
  <si>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</si>
  <si>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</si>
  <si>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</si>
  <si>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</si>
  <si>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</si>
  <si>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</si>
  <si>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</si>
  <si>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</si>
  <si>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</si>
  <si>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</si>
  <si>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</si>
  <si>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</si>
  <si>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</si>
  <si>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</si>
  <si>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</si>
  <si>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</si>
  <si>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</si>
  <si>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</si>
  <si>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</si>
  <si>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</si>
  <si>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</si>
  <si>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</si>
  <si>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</si>
  <si>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</si>
  <si>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</si>
  <si>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</si>
  <si>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</si>
  <si>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</si>
  <si>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</si>
  <si>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</si>
  <si>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</si>
  <si>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</si>
  <si>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</si>
  <si>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</si>
  <si>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</si>
  <si>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</si>
  <si>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</si>
  <si>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</si>
  <si>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</si>
  <si>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</si>
  <si>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</si>
  <si>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</si>
  <si>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</si>
  <si>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</si>
  <si>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</si>
  <si>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</si>
  <si>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</si>
  <si>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</si>
  <si>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</si>
  <si>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</si>
  <si>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</si>
  <si>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</si>
  <si>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</si>
  <si>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</si>
  <si>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</si>
  <si>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</si>
  <si>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</si>
  <si>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</si>
  <si>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</si>
  <si>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</si>
  <si>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</si>
  <si>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</si>
  <si>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</si>
  <si>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</si>
  <si>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</si>
  <si>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</si>
  <si>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</si>
  <si>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</si>
  <si>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</si>
  <si>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</si>
  <si>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</si>
  <si>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</si>
  <si>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</si>
  <si>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</si>
  <si>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</si>
  <si>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</si>
  <si>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</si>
  <si>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</si>
  <si>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</si>
  <si>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</si>
  <si>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</si>
  <si>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</si>
  <si>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</si>
  <si>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</si>
  <si>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</si>
  <si>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</si>
  <si>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</si>
  <si>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</si>
  <si>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</si>
  <si>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</si>
  <si>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</si>
  <si>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</si>
  <si>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</si>
  <si>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</si>
  <si>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</si>
  <si>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</si>
  <si>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</si>
  <si>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</si>
  <si>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</si>
  <si>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</si>
  <si>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</si>
  <si>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</si>
  <si>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</si>
  <si>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</si>
  <si>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</si>
  <si>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</si>
  <si>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</si>
  <si>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</si>
  <si>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</si>
  <si>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</si>
  <si>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</si>
  <si>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</si>
  <si>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</si>
  <si>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</si>
  <si>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</si>
  <si>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</si>
  <si>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</si>
  <si>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</si>
  <si>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</si>
  <si>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</si>
  <si>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</si>
  <si>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</si>
  <si>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</si>
  <si>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</si>
  <si>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</si>
  <si>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</si>
  <si>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</si>
  <si>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</si>
  <si>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</si>
  <si>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</si>
  <si>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</si>
  <si>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</si>
  <si>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</si>
  <si>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</si>
  <si>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</si>
  <si>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</si>
  <si>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</si>
  <si>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</si>
  <si>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</si>
  <si>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</si>
  <si>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</si>
  <si>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</si>
  <si>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</si>
  <si>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</si>
  <si>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</si>
  <si>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</si>
  <si>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</si>
  <si>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</si>
  <si>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</si>
  <si>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</si>
  <si>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</si>
  <si>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</si>
  <si>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</si>
  <si>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</si>
  <si>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</si>
  <si>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</si>
  <si>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</si>
  <si>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</si>
  <si>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</si>
  <si>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</si>
  <si>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</si>
  <si>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</si>
  <si>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</si>
  <si>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</si>
  <si>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</si>
  <si>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</si>
  <si>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</si>
  <si>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</si>
  <si>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</si>
  <si>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</si>
  <si>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</si>
  <si>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</si>
  <si>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</si>
  <si>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</si>
  <si>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</si>
  <si>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</si>
  <si>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</si>
  <si>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</si>
  <si>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</si>
  <si>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</si>
  <si>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</si>
  <si>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</si>
  <si>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</si>
  <si>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</si>
  <si>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</si>
  <si>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</si>
  <si>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</si>
  <si>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</si>
  <si>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</si>
  <si>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</si>
  <si>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</si>
  <si>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</si>
  <si>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</si>
  <si>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</si>
  <si>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</si>
  <si>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</si>
  <si>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</si>
  <si>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</si>
  <si>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</si>
  <si>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</si>
  <si>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</si>
  <si>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</si>
  <si>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</si>
  <si>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</si>
  <si>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</si>
  <si>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</si>
  <si>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</si>
  <si>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</si>
  <si>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</si>
  <si>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</si>
  <si>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</si>
  <si>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</si>
  <si>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</si>
  <si>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</si>
  <si>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</si>
  <si>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</si>
  <si>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</si>
  <si>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</si>
  <si>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</si>
  <si>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</si>
  <si>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</si>
  <si>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</si>
  <si>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</si>
  <si>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</si>
  <si>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</si>
  <si>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</si>
  <si>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</si>
  <si>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</si>
  <si>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</si>
  <si>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</si>
  <si>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</si>
  <si>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</si>
  <si>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</si>
  <si>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</si>
  <si>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</si>
  <si>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</si>
  <si>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</si>
  <si>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</si>
  <si>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</si>
  <si>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</si>
  <si>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</si>
  <si>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</si>
  <si>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</si>
  <si>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</si>
  <si>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</si>
  <si>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</si>
  <si>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</si>
  <si>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</si>
  <si>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</si>
  <si>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</si>
  <si>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</si>
  <si>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</si>
  <si>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</si>
  <si>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</si>
  <si>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</si>
  <si>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</si>
  <si>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</si>
  <si>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</si>
  <si>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</si>
  <si>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</si>
  <si>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</si>
  <si>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</si>
  <si>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</si>
  <si>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</si>
  <si>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</si>
  <si>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</si>
  <si>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</si>
  <si>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</si>
  <si>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</si>
  <si>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</si>
  <si>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</si>
  <si>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</si>
  <si>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</si>
  <si>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</si>
  <si>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</si>
  <si>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</si>
  <si>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</si>
  <si>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</si>
  <si>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</si>
  <si>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</si>
  <si>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</si>
  <si>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</si>
  <si>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</si>
  <si>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</si>
  <si>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</si>
  <si>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</si>
  <si>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</si>
  <si>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</si>
  <si>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</si>
  <si>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</si>
  <si>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</si>
  <si>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</si>
  <si>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</si>
  <si>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</si>
  <si>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</si>
  <si>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</si>
  <si>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</si>
  <si>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</si>
  <si>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</si>
  <si>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</si>
  <si>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</si>
  <si>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</si>
  <si>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</si>
  <si>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</si>
  <si>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</si>
  <si>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</si>
  <si>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</si>
  <si>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</si>
  <si>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</si>
  <si>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</si>
  <si>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</si>
  <si>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</si>
  <si>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</si>
  <si>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</si>
  <si>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</si>
  <si>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</si>
  <si>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</si>
  <si>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</si>
  <si>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</si>
  <si>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</si>
  <si>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</si>
  <si>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</si>
  <si>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</si>
  <si>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</si>
  <si>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</si>
  <si>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</si>
  <si>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</si>
  <si>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</si>
  <si>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</si>
  <si>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</si>
  <si>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</si>
  <si>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</si>
  <si>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</si>
  <si>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</si>
  <si>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</si>
  <si>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</si>
  <si>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</si>
  <si>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</si>
  <si>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</si>
  <si>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</si>
  <si>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</si>
  <si>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</si>
  <si>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</si>
  <si>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</si>
  <si>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</si>
  <si>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</si>
  <si>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</si>
  <si>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</si>
  <si>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</si>
  <si>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</si>
  <si>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</si>
  <si>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</si>
  <si>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</si>
  <si>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</si>
  <si>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</si>
  <si>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</si>
  <si>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</si>
  <si>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</si>
  <si>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</si>
  <si>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</si>
  <si>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</si>
  <si>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</si>
  <si>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</si>
  <si>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</si>
  <si>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</si>
  <si>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</si>
  <si>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</si>
  <si>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</si>
  <si>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</si>
  <si>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</si>
  <si>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</si>
  <si>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</si>
  <si>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</si>
  <si>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</si>
  <si>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</si>
  <si>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</si>
  <si>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</si>
  <si>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</si>
  <si>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</si>
  <si>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</si>
  <si>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</si>
  <si>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</si>
  <si>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</si>
  <si>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</si>
  <si>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</si>
  <si>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</si>
  <si>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</si>
  <si>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</si>
  <si>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</si>
  <si>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</si>
  <si>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</si>
  <si>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</si>
  <si>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</si>
  <si>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</si>
  <si>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</si>
  <si>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</si>
  <si>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</si>
  <si>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</si>
  <si>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</si>
  <si>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</si>
  <si>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</si>
  <si>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</si>
  <si>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</si>
  <si>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</si>
  <si>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</si>
  <si>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</si>
  <si>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</si>
  <si>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</si>
  <si>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</si>
  <si>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</si>
  <si>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</si>
  <si>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</si>
  <si>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</si>
  <si>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</si>
  <si>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</si>
  <si>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</si>
  <si>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</si>
  <si>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</si>
  <si>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</si>
  <si>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</si>
  <si>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</si>
  <si>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</si>
  <si>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</si>
  <si>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</si>
  <si>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</si>
  <si>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</si>
  <si>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</si>
  <si>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</si>
  <si>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</si>
  <si>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</si>
  <si>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</si>
  <si>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</si>
  <si>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</si>
  <si>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</si>
  <si>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</si>
  <si>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</si>
  <si>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</si>
  <si>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</si>
  <si>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</si>
  <si>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</si>
  <si>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</si>
  <si>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</si>
  <si>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</si>
  <si>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</si>
  <si>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</si>
  <si>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</si>
  <si>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</si>
  <si>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</si>
  <si>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</si>
  <si>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</si>
  <si>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</si>
  <si>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</si>
  <si>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</si>
  <si>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</si>
  <si>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</si>
  <si>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</si>
  <si>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</si>
  <si>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</si>
  <si>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</si>
  <si>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</si>
  <si>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</si>
  <si>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</si>
  <si>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</si>
  <si>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</si>
  <si>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</si>
  <si>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</si>
  <si>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</si>
  <si>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</si>
  <si>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</si>
  <si>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</si>
  <si>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</si>
  <si>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</si>
  <si>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</si>
  <si>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</si>
  <si>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</si>
  <si>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</si>
  <si>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</si>
  <si>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</si>
  <si>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</si>
  <si>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</si>
  <si>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</si>
  <si>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</si>
  <si>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</si>
  <si>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</si>
  <si>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</si>
  <si>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</si>
  <si>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</si>
  <si>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</si>
  <si>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</si>
  <si>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</si>
  <si>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</si>
  <si>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</si>
  <si>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</si>
  <si>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</si>
  <si>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</si>
  <si>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</si>
  <si>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</si>
  <si>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</si>
  <si>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</si>
  <si>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</si>
  <si>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</si>
  <si>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</si>
  <si>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</si>
  <si>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</si>
  <si>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</si>
  <si>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</si>
  <si>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</si>
  <si>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</si>
  <si>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</si>
  <si>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</si>
  <si>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</si>
  <si>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</si>
  <si>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</si>
  <si>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</si>
  <si>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</si>
  <si>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</si>
  <si>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</si>
  <si>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</si>
  <si>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</si>
  <si>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</si>
  <si>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</si>
  <si>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</si>
  <si>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</si>
  <si>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</si>
  <si>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</si>
  <si>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</si>
  <si>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</si>
  <si>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</si>
  <si>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</si>
  <si>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</si>
  <si>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</si>
  <si>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</si>
  <si>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</si>
  <si>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</si>
  <si>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</si>
  <si>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</si>
  <si>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</si>
  <si>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</si>
  <si>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</si>
  <si>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</si>
  <si>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</si>
  <si>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</si>
  <si>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</si>
  <si>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</si>
  <si>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</si>
  <si>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</si>
  <si>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</si>
  <si>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</si>
  <si>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</si>
  <si>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</si>
  <si>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</si>
  <si>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</si>
  <si>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</si>
  <si>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</si>
  <si>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</si>
  <si>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</si>
  <si>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</si>
  <si>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</si>
  <si>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</si>
  <si>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</si>
  <si>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</si>
  <si>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</si>
  <si>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</si>
  <si>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</si>
  <si>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</si>
  <si>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</si>
  <si>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</si>
  <si>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</si>
  <si>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</si>
  <si>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</si>
  <si>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</si>
  <si>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</si>
  <si>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</si>
  <si>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</si>
  <si>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</si>
  <si>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</si>
  <si>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</si>
  <si>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</si>
  <si>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</si>
  <si>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</si>
  <si>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</si>
  <si>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</si>
  <si>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</si>
  <si>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</si>
  <si>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</si>
  <si>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</si>
  <si>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</si>
  <si>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</si>
  <si>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</si>
  <si>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</si>
  <si>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</si>
  <si>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</si>
  <si>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</si>
  <si>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</si>
  <si>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</si>
  <si>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</si>
  <si>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</si>
  <si>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</si>
  <si>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</si>
  <si>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</si>
  <si>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</si>
  <si>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</si>
  <si>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</si>
  <si>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</si>
  <si>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</si>
  <si>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</si>
  <si>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</si>
  <si>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</si>
  <si>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</si>
  <si>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</si>
  <si>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</si>
  <si>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</si>
  <si>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</si>
  <si>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</si>
  <si>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</si>
  <si>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</si>
  <si>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</si>
  <si>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</si>
  <si>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</si>
  <si>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</si>
  <si>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</si>
  <si>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</si>
  <si>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</si>
  <si>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</si>
  <si>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</si>
  <si>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</si>
  <si>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</si>
  <si>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</si>
  <si>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</si>
  <si>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</si>
  <si>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</si>
  <si>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</si>
  <si>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</si>
  <si>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</si>
  <si>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</si>
  <si>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</si>
  <si>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</si>
  <si>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</si>
  <si>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</si>
  <si>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</si>
  <si>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</si>
  <si>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</si>
  <si>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</si>
  <si>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</si>
  <si>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</si>
  <si>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</si>
  <si>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</si>
  <si>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</si>
  <si>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</si>
  <si>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</si>
  <si>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</si>
  <si>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</si>
  <si>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</si>
  <si>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</si>
  <si>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</si>
  <si>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</si>
  <si>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</si>
  <si>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</si>
  <si>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</si>
  <si>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</si>
  <si>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</si>
  <si>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</si>
  <si>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</si>
  <si>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</si>
  <si>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</si>
  <si>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</si>
  <si>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</si>
  <si>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</si>
  <si>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</si>
  <si>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</si>
  <si>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</si>
  <si>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</si>
  <si>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</si>
  <si>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</si>
  <si>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</si>
  <si>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</si>
  <si>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</si>
  <si>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</si>
  <si>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</si>
  <si>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</si>
  <si>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</si>
  <si>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</si>
  <si>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</si>
  <si>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</si>
  <si>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</si>
  <si>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</si>
  <si>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</si>
  <si>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</si>
  <si>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</si>
  <si>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</si>
  <si>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</si>
  <si>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</si>
  <si>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</si>
  <si>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</si>
  <si>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</si>
  <si>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</si>
  <si>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</si>
  <si>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</si>
  <si>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</si>
  <si>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</si>
  <si>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</si>
  <si>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</si>
  <si>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</si>
  <si>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</si>
  <si>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</si>
  <si>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</si>
  <si>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</si>
  <si>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</si>
  <si>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</si>
  <si>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</si>
  <si>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</si>
  <si>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</si>
  <si>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</si>
  <si>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</si>
  <si>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</si>
  <si>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</si>
  <si>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</si>
  <si>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</si>
  <si>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</si>
  <si>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</si>
  <si>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</si>
  <si>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</si>
  <si>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</si>
  <si>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</si>
  <si>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</si>
  <si>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</si>
  <si>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</si>
  <si>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</si>
  <si>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</si>
  <si>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</si>
  <si>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</si>
  <si>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</si>
  <si>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</si>
  <si>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</si>
  <si>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</si>
  <si>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</si>
  <si>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</si>
  <si>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</si>
  <si>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</si>
  <si>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</si>
  <si>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</si>
  <si>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</si>
  <si>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</si>
  <si>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</si>
  <si>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</si>
  <si>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</si>
  <si>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</si>
  <si>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</si>
  <si>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</si>
  <si>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</si>
  <si>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</si>
  <si>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</si>
  <si>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</si>
  <si>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</si>
  <si>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</si>
  <si>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</si>
  <si>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</si>
  <si>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</si>
  <si>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</si>
  <si>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</si>
  <si>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</si>
  <si>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</si>
  <si>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</si>
  <si>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</si>
  <si>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</si>
  <si>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</si>
  <si>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</si>
  <si>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</si>
  <si>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</si>
  <si>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</si>
  <si>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</si>
  <si>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</si>
  <si>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</si>
  <si>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</si>
  <si>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</si>
  <si>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</si>
  <si>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</si>
  <si>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</si>
  <si>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</si>
  <si>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</si>
  <si>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</si>
  <si>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</si>
  <si>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</si>
  <si>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</si>
  <si>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</si>
  <si>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</si>
  <si>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</si>
  <si>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</si>
  <si>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</si>
  <si>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</si>
  <si>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</si>
  <si>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</si>
  <si>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</si>
  <si>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</si>
  <si>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</si>
  <si>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</si>
  <si>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</si>
  <si>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</si>
  <si>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</si>
  <si>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</si>
  <si>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</si>
  <si>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</si>
  <si>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</si>
  <si>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</si>
  <si>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</si>
  <si>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</si>
  <si>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</si>
  <si>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</si>
  <si>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</si>
  <si>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</si>
  <si>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</si>
  <si>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</si>
  <si>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</si>
  <si>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</si>
  <si>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</si>
  <si>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</si>
  <si>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</si>
  <si>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</si>
  <si>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</si>
  <si>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</si>
  <si>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</si>
  <si>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</si>
  <si>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</si>
  <si>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</si>
  <si>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</si>
  <si>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</si>
  <si>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</si>
  <si>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</si>
  <si>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</si>
  <si>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</si>
  <si>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</si>
  <si>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</si>
  <si>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</si>
  <si>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</si>
  <si>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</si>
  <si>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</si>
  <si>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</si>
  <si>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</si>
  <si>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</si>
  <si>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</si>
  <si>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</si>
  <si>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</si>
  <si>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</si>
  <si>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</si>
  <si>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</si>
  <si>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</si>
  <si>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</si>
  <si>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</si>
  <si>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</si>
  <si>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</si>
  <si>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</si>
  <si>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</si>
  <si>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</si>
  <si>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</si>
  <si>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</si>
  <si>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</si>
  <si>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</si>
  <si>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</si>
  <si>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</si>
  <si>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</si>
  <si>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</si>
  <si>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</si>
  <si>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</si>
  <si>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</si>
  <si>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</si>
  <si>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</si>
  <si>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</si>
  <si>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</si>
  <si>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</si>
  <si>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</si>
  <si>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</si>
  <si>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</si>
  <si>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</si>
  <si>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</si>
  <si>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</si>
  <si>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</si>
  <si>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</si>
  <si>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</si>
  <si>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</si>
  <si>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</si>
  <si>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</si>
  <si>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</si>
  <si>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</si>
  <si>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</si>
  <si>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</si>
  <si>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</si>
  <si>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</si>
  <si>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</si>
  <si>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</si>
  <si>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</si>
  <si>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</si>
  <si>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</si>
  <si>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</si>
  <si>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</si>
  <si>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</si>
  <si>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</si>
  <si>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</si>
  <si>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</si>
  <si>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</si>
  <si>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</si>
  <si>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</si>
  <si>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</si>
  <si>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</si>
  <si>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</si>
  <si>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</si>
  <si>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</si>
  <si>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</si>
  <si>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</si>
  <si>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</si>
  <si>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</si>
  <si>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</si>
  <si>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</si>
  <si>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</si>
  <si>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</si>
  <si>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</si>
  <si>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</si>
  <si>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</si>
  <si>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</si>
  <si>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</si>
  <si>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</si>
  <si>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</si>
  <si>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</si>
  <si>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</si>
  <si>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</si>
  <si>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</si>
  <si>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</si>
  <si>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</si>
  <si>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</si>
  <si>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</si>
  <si>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</si>
  <si>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</si>
  <si>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</si>
  <si>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</si>
  <si>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</si>
  <si>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</si>
  <si>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</si>
  <si>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</si>
  <si>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</si>
  <si>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</si>
  <si>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</si>
  <si>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</si>
  <si>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</si>
  <si>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</si>
  <si>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</si>
  <si>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</si>
  <si>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</si>
  <si>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</si>
  <si>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</si>
  <si>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</si>
  <si>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</si>
  <si>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</si>
  <si>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</si>
  <si>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</si>
  <si>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</si>
  <si>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</si>
  <si>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</si>
  <si>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</si>
  <si>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</si>
  <si>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</si>
  <si>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</si>
  <si>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</si>
  <si>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</si>
  <si>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</si>
  <si>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</si>
  <si>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</si>
  <si>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</si>
  <si>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</si>
  <si>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</si>
  <si>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</si>
  <si>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</si>
  <si>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</si>
  <si>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</si>
  <si>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</si>
  <si>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</si>
  <si>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</si>
  <si>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</si>
  <si>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</si>
  <si>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</si>
  <si>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</si>
  <si>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</si>
  <si>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</si>
  <si>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</si>
  <si>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</si>
  <si>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</si>
  <si>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</si>
  <si>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</si>
  <si>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</si>
  <si>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</si>
  <si>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</si>
  <si>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</si>
  <si>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</si>
  <si>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</si>
  <si>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</si>
  <si>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</si>
  <si>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</si>
  <si>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</si>
  <si>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</si>
  <si>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</si>
  <si>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</si>
  <si>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</si>
  <si>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</si>
  <si>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</si>
  <si>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</si>
  <si>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</si>
  <si>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</si>
  <si>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</si>
  <si>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</si>
  <si>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</si>
  <si>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</si>
  <si>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</si>
  <si>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</si>
  <si>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</si>
  <si>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</si>
  <si>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</si>
  <si>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</si>
  <si>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</si>
  <si>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</si>
  <si>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</si>
  <si>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</si>
  <si>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</si>
  <si>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</si>
  <si>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</si>
  <si>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</si>
  <si>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</si>
  <si>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</si>
  <si>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</si>
  <si>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</si>
  <si>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</si>
  <si>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</si>
  <si>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</si>
  <si>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</si>
  <si>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</si>
  <si>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</si>
  <si>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</si>
  <si>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</si>
  <si>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</si>
  <si>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</si>
  <si>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</si>
  <si>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</si>
  <si>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</si>
  <si>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</si>
  <si>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</si>
  <si>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</si>
  <si>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</si>
  <si>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</si>
  <si>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</si>
  <si>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</si>
  <si>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</si>
  <si>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</si>
  <si>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</si>
  <si>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</si>
  <si>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</si>
  <si>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</si>
  <si>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</si>
  <si>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</si>
  <si>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</si>
  <si>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</si>
  <si>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</si>
  <si>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</si>
  <si>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</si>
  <si>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</si>
  <si>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</si>
  <si>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</si>
  <si>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</si>
  <si>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</si>
  <si>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</si>
  <si>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</si>
  <si>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</si>
  <si>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</si>
  <si>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</si>
  <si>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</si>
  <si>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</si>
  <si>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</si>
  <si>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</si>
  <si>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</si>
  <si>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</si>
  <si>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</si>
  <si>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</si>
  <si>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</si>
  <si>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</si>
  <si>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</si>
  <si>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</si>
  <si>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</si>
  <si>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</si>
  <si>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</si>
  <si>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</si>
  <si>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</si>
  <si>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</si>
  <si>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</si>
  <si>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</si>
  <si>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</si>
  <si>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</si>
  <si>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</si>
  <si>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</si>
  <si>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</si>
  <si>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</si>
  <si>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</si>
  <si>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</si>
  <si>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</si>
  <si>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</si>
  <si>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</si>
  <si>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</si>
  <si>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</si>
  <si>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</si>
  <si>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</si>
  <si>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</si>
  <si>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</si>
  <si>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</si>
  <si>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</si>
  <si>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</si>
  <si>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</si>
  <si>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</si>
  <si>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</si>
  <si>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</si>
  <si>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</si>
  <si>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</si>
  <si>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</si>
  <si>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</si>
  <si>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</si>
  <si>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</si>
  <si>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</si>
  <si>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</si>
  <si>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</si>
  <si>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</si>
  <si>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</si>
  <si>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</si>
  <si>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</si>
  <si>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</si>
  <si>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</si>
  <si>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</si>
  <si>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</si>
  <si>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</si>
  <si>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</si>
  <si>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</si>
  <si>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</si>
  <si>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</si>
  <si>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</si>
  <si>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</si>
  <si>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</si>
  <si>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</si>
  <si>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</si>
  <si>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</si>
  <si>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</si>
  <si>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</si>
  <si>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</si>
  <si>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</si>
  <si>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</si>
  <si>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</si>
  <si>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</si>
  <si>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</si>
  <si>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</si>
  <si>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</si>
  <si>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</si>
  <si>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</si>
  <si>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</si>
  <si>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</si>
  <si>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</si>
  <si>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</si>
  <si>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</si>
  <si>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</si>
  <si>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</si>
  <si>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</si>
  <si>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</si>
  <si>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</si>
  <si>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</si>
  <si>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</si>
  <si>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</si>
  <si>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</si>
  <si>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</si>
  <si>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</si>
  <si>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</si>
  <si>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</si>
  <si>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</si>
  <si>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</si>
  <si>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</si>
  <si>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</si>
  <si>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</si>
  <si>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</si>
  <si>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</si>
  <si>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</si>
  <si>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</si>
  <si>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</si>
  <si>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</si>
  <si>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</si>
  <si>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</si>
  <si>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</si>
  <si>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</si>
  <si>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</si>
  <si>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</si>
  <si>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</si>
  <si>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</si>
  <si>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</si>
  <si>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</si>
  <si>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</si>
  <si>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</si>
  <si>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</si>
  <si>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</si>
  <si>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</si>
  <si>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</si>
  <si>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</si>
  <si>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</si>
  <si>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</si>
  <si>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</si>
  <si>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</si>
  <si>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</si>
  <si>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</si>
  <si>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</si>
  <si>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</si>
  <si>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</si>
  <si>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</si>
  <si>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</si>
  <si>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</si>
  <si>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</si>
  <si>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</si>
  <si>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</si>
  <si>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</si>
  <si>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</si>
  <si>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</si>
  <si>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</si>
  <si>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</si>
  <si>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</si>
  <si>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</si>
  <si>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</si>
  <si>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</si>
  <si>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</si>
  <si>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</si>
  <si>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</si>
  <si>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</si>
  <si>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</si>
  <si>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</si>
  <si>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</si>
  <si>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</si>
  <si>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</si>
  <si>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</si>
  <si>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</si>
  <si>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</si>
  <si>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</si>
  <si>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</si>
  <si>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</si>
  <si>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</si>
  <si>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</si>
  <si>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</si>
  <si>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</si>
  <si>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</si>
  <si>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</si>
  <si>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</si>
  <si>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</si>
  <si>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</si>
  <si>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</si>
  <si>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</si>
  <si>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</si>
  <si>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</si>
  <si>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</si>
  <si>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</si>
  <si>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</si>
  <si>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</si>
  <si>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</si>
  <si>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</si>
  <si>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</si>
  <si>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</si>
  <si>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</si>
  <si>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</si>
  <si>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</si>
  <si>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</si>
  <si>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</si>
  <si>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</si>
  <si>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</si>
  <si>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</si>
  <si>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</si>
  <si>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</si>
  <si>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</si>
  <si>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</si>
  <si>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</si>
  <si>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</si>
  <si>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</si>
  <si>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</si>
  <si>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</si>
  <si>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</si>
  <si>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</si>
  <si>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</si>
  <si>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</si>
  <si>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</si>
  <si>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</si>
  <si>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</si>
  <si>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</si>
  <si>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</si>
  <si>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</si>
  <si>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</si>
  <si>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</si>
  <si>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</si>
  <si>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</si>
  <si>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</si>
  <si>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</si>
  <si>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</si>
  <si>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</si>
  <si>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</si>
  <si>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</si>
  <si>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</si>
  <si>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</si>
  <si>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</si>
  <si>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</si>
  <si>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</si>
  <si>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</si>
  <si>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</si>
  <si>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</si>
  <si>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</si>
  <si>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</si>
  <si>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</si>
  <si>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</si>
  <si>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</si>
  <si>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</si>
  <si>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</si>
  <si>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</si>
  <si>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</si>
  <si>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</si>
  <si>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</si>
  <si>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</si>
  <si>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</si>
  <si>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</si>
  <si>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</si>
  <si>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</si>
  <si>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</si>
  <si>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</si>
  <si>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</si>
  <si>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</si>
  <si>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</si>
  <si>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</si>
  <si>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</si>
  <si>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</si>
  <si>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</si>
  <si>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</si>
  <si>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</si>
  <si>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</si>
  <si>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</si>
  <si>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</si>
  <si>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</si>
  <si>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</si>
  <si>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</si>
  <si>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</si>
  <si>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</si>
  <si>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</si>
  <si>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</si>
  <si>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</si>
  <si>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</si>
  <si>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</si>
  <si>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</si>
  <si>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</si>
  <si>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</si>
  <si>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</si>
  <si>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</si>
  <si>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</si>
  <si>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</si>
  <si>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</si>
  <si>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</si>
  <si>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</si>
  <si>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</si>
  <si>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</si>
  <si>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</si>
  <si>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</si>
  <si>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</si>
  <si>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</si>
  <si>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</si>
  <si>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</si>
  <si>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</si>
  <si>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</si>
  <si>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</si>
  <si>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</si>
  <si>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</si>
  <si>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</si>
  <si>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</si>
  <si>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</si>
  <si>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</si>
  <si>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</si>
  <si>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</si>
  <si>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</si>
  <si>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</si>
  <si>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</si>
  <si>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</si>
  <si>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</si>
  <si>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</si>
  <si>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</si>
  <si>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</si>
  <si>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</si>
  <si>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</si>
  <si>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</si>
  <si>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</si>
  <si>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</si>
  <si>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</si>
  <si>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</si>
  <si>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</si>
  <si>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</si>
  <si>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</si>
  <si>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</si>
  <si>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</si>
  <si>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</si>
  <si>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</si>
  <si>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</si>
  <si>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</si>
  <si>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</si>
  <si>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</si>
  <si>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</si>
  <si>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</si>
  <si>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</si>
  <si>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</si>
  <si>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</si>
  <si>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</si>
  <si>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</si>
  <si>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</si>
  <si>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</si>
  <si>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</si>
  <si>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</si>
  <si>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</si>
  <si>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</si>
  <si>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</si>
  <si>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</si>
  <si>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</si>
  <si>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</si>
  <si>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</si>
  <si>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</si>
  <si>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</si>
  <si>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</si>
  <si>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</si>
  <si>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</si>
  <si>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</si>
  <si>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</si>
  <si>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</si>
  <si>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</si>
  <si>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</si>
  <si>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</si>
  <si>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</si>
  <si>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</si>
  <si>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</si>
  <si>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</si>
  <si>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</si>
  <si>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</si>
  <si>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</si>
  <si>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</si>
  <si>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</si>
  <si>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</si>
  <si>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</si>
  <si>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</si>
  <si>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</si>
  <si>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</si>
  <si>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</si>
  <si>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</si>
  <si>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</si>
  <si>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</si>
  <si>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</si>
  <si>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</si>
  <si>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</si>
  <si>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</si>
  <si>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</si>
  <si>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</si>
  <si>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</si>
  <si>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</si>
  <si>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</si>
  <si>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</si>
  <si>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</si>
  <si>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</si>
  <si>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</si>
  <si>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</si>
  <si>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</si>
  <si>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</si>
  <si>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</si>
  <si>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</si>
  <si>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</si>
  <si>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</si>
  <si>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</si>
  <si>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</si>
  <si>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</si>
  <si>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</si>
  <si>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</si>
  <si>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</si>
  <si>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</si>
  <si>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</si>
  <si>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</si>
  <si>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</si>
  <si>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</si>
  <si>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</si>
  <si>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</si>
  <si>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</si>
  <si>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</si>
  <si>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</si>
  <si>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</si>
  <si>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</si>
  <si>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</si>
  <si>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</si>
  <si>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</si>
  <si>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</si>
  <si>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</si>
  <si>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</si>
  <si>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</si>
  <si>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</si>
  <si>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</si>
  <si>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</si>
  <si>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</si>
  <si>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</si>
  <si>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</si>
  <si>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</si>
  <si>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</si>
  <si>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</si>
  <si>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</si>
  <si>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</si>
  <si>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</si>
  <si>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</si>
  <si>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</si>
  <si>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</si>
  <si>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</si>
  <si>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</si>
  <si>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</si>
  <si>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</si>
  <si>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</si>
  <si>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</si>
  <si>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</si>
  <si>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</si>
  <si>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</si>
  <si>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</si>
  <si>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</si>
  <si>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</si>
  <si>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</si>
  <si>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</si>
  <si>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</si>
  <si>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</si>
  <si>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</si>
  <si>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</si>
  <si>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</si>
  <si>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</si>
  <si>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</si>
  <si>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</si>
  <si>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</si>
  <si>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</si>
  <si>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</si>
  <si>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</si>
  <si>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</si>
  <si>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</si>
  <si>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</si>
  <si>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</si>
  <si>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</si>
  <si>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</si>
  <si>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</si>
  <si>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</si>
  <si>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</si>
  <si>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</si>
  <si>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</si>
  <si>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</si>
  <si>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</si>
  <si>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</si>
  <si>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</si>
  <si>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</si>
  <si>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</si>
  <si>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</si>
  <si>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</si>
  <si>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</si>
  <si>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</si>
  <si>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</si>
  <si>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</si>
  <si>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</si>
  <si>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</si>
  <si>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</si>
  <si>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</si>
  <si>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</si>
  <si>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</si>
  <si>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</si>
  <si>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</si>
  <si>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</si>
  <si>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</si>
  <si>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</si>
  <si>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</si>
  <si>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</si>
  <si>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</si>
  <si>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</si>
  <si>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</si>
  <si>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</si>
  <si>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</si>
  <si>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</si>
  <si>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</si>
  <si>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</si>
  <si>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</si>
  <si>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</si>
  <si>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</si>
  <si>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</si>
  <si>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</si>
  <si>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</si>
  <si>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</si>
  <si>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</si>
  <si>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</si>
  <si>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</si>
  <si>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</si>
  <si>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</si>
  <si>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</si>
  <si>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</si>
  <si>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</si>
  <si>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</si>
  <si>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</si>
  <si>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</si>
  <si>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</si>
  <si>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</si>
  <si>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</si>
  <si>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</si>
  <si>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</si>
  <si>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</si>
  <si>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</si>
  <si>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</si>
  <si>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</si>
  <si>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</si>
  <si>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</si>
  <si>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</si>
  <si>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</si>
  <si>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</si>
  <si>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</si>
  <si>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</si>
  <si>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</si>
  <si>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</si>
  <si>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</si>
  <si>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</si>
  <si>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</si>
  <si>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</si>
  <si>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</si>
  <si>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</si>
  <si>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</si>
  <si>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</si>
  <si>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</si>
  <si>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</si>
  <si>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</si>
  <si>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</si>
  <si>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</si>
  <si>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</si>
  <si>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</si>
  <si>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</si>
  <si>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</si>
  <si>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</si>
  <si>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</si>
  <si>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</si>
  <si>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</si>
  <si>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</si>
  <si>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</si>
  <si>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</si>
  <si>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</si>
  <si>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</si>
  <si>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</si>
  <si>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</si>
  <si>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</si>
  <si>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</si>
  <si>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</si>
  <si>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</si>
  <si>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</si>
  <si>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</si>
  <si>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</si>
  <si>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</si>
  <si>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</si>
  <si>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</si>
  <si>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</si>
  <si>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</si>
  <si>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</si>
  <si>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</si>
  <si>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</si>
  <si>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</si>
  <si>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</si>
  <si>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</si>
  <si>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</si>
  <si>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</si>
  <si>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</si>
  <si>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</si>
  <si>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</si>
  <si>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</si>
  <si>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</si>
  <si>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</si>
  <si>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</si>
  <si>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</si>
  <si>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</si>
  <si>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</si>
  <si>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</si>
  <si>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</si>
  <si>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</si>
  <si>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</si>
  <si>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</si>
  <si>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</si>
  <si>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</si>
  <si>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</si>
  <si>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</si>
  <si>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</si>
  <si>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</si>
  <si>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</si>
  <si>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</si>
  <si>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</si>
  <si>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</si>
  <si>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</si>
  <si>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</si>
  <si>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</si>
  <si>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</si>
  <si>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</si>
  <si>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</si>
  <si>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</si>
  <si>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</si>
  <si>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</si>
  <si>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</si>
  <si>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</si>
  <si>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</si>
  <si>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</si>
  <si>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</si>
  <si>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</si>
  <si>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</si>
  <si>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</si>
  <si>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</si>
  <si>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</si>
  <si>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</si>
  <si>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</si>
  <si>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</si>
  <si>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</si>
  <si>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</si>
  <si>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</si>
  <si>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</si>
  <si>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</si>
  <si>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</si>
  <si>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</si>
  <si>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</si>
  <si>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</si>
  <si>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</si>
  <si>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</si>
  <si>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</si>
  <si>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</si>
  <si>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</si>
  <si>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</si>
  <si>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</si>
  <si>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</si>
  <si>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</si>
  <si>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</si>
  <si>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</si>
  <si>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</si>
  <si>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</si>
  <si>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</si>
  <si>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</si>
  <si>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</si>
  <si>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</si>
  <si>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</si>
  <si>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</si>
  <si>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</si>
  <si>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</si>
  <si>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</si>
  <si>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</si>
  <si>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</si>
  <si>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</si>
  <si>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</si>
  <si>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</si>
  <si>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</si>
  <si>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</si>
  <si>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</si>
  <si>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</si>
  <si>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</si>
  <si>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</si>
  <si>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</si>
  <si>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</si>
  <si>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</si>
  <si>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</si>
  <si>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</si>
  <si>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</si>
  <si>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</si>
  <si>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</si>
  <si>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</si>
  <si>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</si>
  <si>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</si>
  <si>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</si>
  <si>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</si>
  <si>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</si>
  <si>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</si>
  <si>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</si>
  <si>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</si>
  <si>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</si>
  <si>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</si>
  <si>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</si>
  <si>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</si>
  <si>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</si>
  <si>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</si>
  <si>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</si>
  <si>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</si>
  <si>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</si>
  <si>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</si>
  <si>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</si>
  <si>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</si>
  <si>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</si>
  <si>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</si>
  <si>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</si>
  <si>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</si>
  <si>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</si>
  <si>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</si>
  <si>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</si>
  <si>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</si>
  <si>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</si>
  <si>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</si>
  <si>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</si>
  <si>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</si>
  <si>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</si>
  <si>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</si>
  <si>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</si>
  <si>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</si>
  <si>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</si>
  <si>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</si>
  <si>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</si>
  <si>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</si>
  <si>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</si>
  <si>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</si>
  <si>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</si>
  <si>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</si>
  <si>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</si>
  <si>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</si>
  <si>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</si>
  <si>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</si>
  <si>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</si>
  <si>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</si>
  <si>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</si>
  <si>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</si>
  <si>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</si>
  <si>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</si>
  <si>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</si>
  <si>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</si>
  <si>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</si>
  <si>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</si>
  <si>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</si>
  <si>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</si>
  <si>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</si>
  <si>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</si>
  <si>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</si>
  <si>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</si>
  <si>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</si>
  <si>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</si>
  <si>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</si>
  <si>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</si>
  <si>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</si>
  <si>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</si>
  <si>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</si>
  <si>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</si>
  <si>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</si>
  <si>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</si>
  <si>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</si>
  <si>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</si>
  <si>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</si>
  <si>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</si>
  <si>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</si>
  <si>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</si>
  <si>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</si>
  <si>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</si>
  <si>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</si>
  <si>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</si>
  <si>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</si>
  <si>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</si>
  <si>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</si>
  <si>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</si>
  <si>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</si>
  <si>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</si>
  <si>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</si>
  <si>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</si>
  <si>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</si>
  <si>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</si>
  <si>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</si>
  <si>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</si>
  <si>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</si>
  <si>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</si>
  <si>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</si>
  <si>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</si>
  <si>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</si>
  <si>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</si>
  <si>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</si>
  <si>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</si>
  <si>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</si>
  <si>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</si>
  <si>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</si>
  <si>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</si>
  <si>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</si>
  <si>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</si>
  <si>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</si>
  <si>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</si>
  <si>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</si>
  <si>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</si>
  <si>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</si>
  <si>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</si>
  <si>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</si>
  <si>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</si>
  <si>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</si>
  <si>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</si>
  <si>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</si>
  <si>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</si>
  <si>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</si>
  <si>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</si>
  <si>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</si>
  <si>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</si>
  <si>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</si>
  <si>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</si>
  <si>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</si>
  <si>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</si>
  <si>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</si>
  <si>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</si>
  <si>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</si>
  <si>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</si>
  <si>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</si>
  <si>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</si>
  <si>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</si>
  <si>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</si>
  <si>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</si>
  <si>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</si>
  <si>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</si>
  <si>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</si>
  <si>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</si>
  <si>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</si>
  <si>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</si>
  <si>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</si>
  <si>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</si>
  <si>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</si>
  <si>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</si>
  <si>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</si>
  <si>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</si>
  <si>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</si>
  <si>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</si>
  <si>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</si>
  <si>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</si>
  <si>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</si>
  <si>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</si>
  <si>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</si>
  <si>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</si>
  <si>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</si>
  <si>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</si>
  <si>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</si>
  <si>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</si>
  <si>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</si>
  <si>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</si>
  <si>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</si>
  <si>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</si>
  <si>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</si>
  <si>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</si>
  <si>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</si>
  <si>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</si>
  <si>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</si>
  <si>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</si>
  <si>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</si>
  <si>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</si>
  <si>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</si>
  <si>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</si>
  <si>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</si>
  <si>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</si>
  <si>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</si>
  <si>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</si>
  <si>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</si>
  <si>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</si>
  <si>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</si>
  <si>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</si>
  <si>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</si>
  <si>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</si>
  <si>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</si>
  <si>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</si>
  <si>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</si>
  <si>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</si>
  <si>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</si>
  <si>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</si>
  <si>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</si>
  <si>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</si>
  <si>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</si>
  <si>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</si>
  <si>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</si>
  <si>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</si>
  <si>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</si>
  <si>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</si>
  <si>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</si>
  <si>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</si>
  <si>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</si>
  <si>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</si>
  <si>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</si>
  <si>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</si>
  <si>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</si>
  <si>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</si>
  <si>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</si>
  <si>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</si>
  <si>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</si>
  <si>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</si>
  <si>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</si>
  <si>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</si>
  <si>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</si>
  <si>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</si>
  <si>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</si>
  <si>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</si>
  <si>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</si>
  <si>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</si>
  <si>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</si>
  <si>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</si>
  <si>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</si>
  <si>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</si>
  <si>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</si>
  <si>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</si>
  <si>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</si>
  <si>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</si>
  <si>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</si>
  <si>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</si>
  <si>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</si>
  <si>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</si>
  <si>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</si>
  <si>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</si>
  <si>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</si>
  <si>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</si>
  <si>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</si>
  <si>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</si>
  <si>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</si>
  <si>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</si>
  <si>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</si>
  <si>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</si>
  <si>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</si>
  <si>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</si>
  <si>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</si>
  <si>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</si>
  <si>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</si>
  <si>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</si>
  <si>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</si>
  <si>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</si>
  <si>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</si>
  <si>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</si>
  <si>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</si>
  <si>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</si>
  <si>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</si>
  <si>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</si>
  <si>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</si>
  <si>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</si>
  <si>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</si>
  <si>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</si>
  <si>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</si>
  <si>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</si>
  <si>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</si>
  <si>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</si>
  <si>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</si>
  <si>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</si>
  <si>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</si>
  <si>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</si>
  <si>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</si>
  <si>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</si>
  <si>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</si>
  <si>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</si>
  <si>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</si>
  <si>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</si>
  <si>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</si>
  <si>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</si>
  <si>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</si>
  <si>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</si>
  <si>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</si>
  <si>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</si>
  <si>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</si>
  <si>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</si>
  <si>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</si>
  <si>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</si>
  <si>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</si>
  <si>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</si>
  <si>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</si>
  <si>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</si>
  <si>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</si>
  <si>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</si>
  <si>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</si>
  <si>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</si>
  <si>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</si>
  <si>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</si>
  <si>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</si>
  <si>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</si>
  <si>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</si>
  <si>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</si>
  <si>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</si>
  <si>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</si>
  <si>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</si>
  <si>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</si>
  <si>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</si>
  <si>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</si>
  <si>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</si>
  <si>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</si>
  <si>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</si>
  <si>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</si>
  <si>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</si>
  <si>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</si>
  <si>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</si>
  <si>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</si>
  <si>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</si>
  <si>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</si>
  <si>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</si>
  <si>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</si>
  <si>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</si>
  <si>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</si>
  <si>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</si>
  <si>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</si>
  <si>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</si>
  <si>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</si>
  <si>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</si>
  <si>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</si>
  <si>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</si>
  <si>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</si>
  <si>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</si>
  <si>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</si>
  <si>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</si>
  <si>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</si>
  <si>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</si>
  <si>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</si>
  <si>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</si>
  <si>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</si>
  <si>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</si>
  <si>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</si>
  <si>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</si>
  <si>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</si>
  <si>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</si>
  <si>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</si>
  <si>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</si>
  <si>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</si>
  <si>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</si>
  <si>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</si>
  <si>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</si>
  <si>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</si>
  <si>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</si>
  <si>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</si>
  <si>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</si>
  <si>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</si>
  <si>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</si>
  <si>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</si>
  <si>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</si>
  <si>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</si>
  <si>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</si>
  <si>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</si>
  <si>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</si>
  <si>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</si>
  <si>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</si>
  <si>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</si>
  <si>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</si>
  <si>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</si>
  <si>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</si>
  <si>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</si>
  <si>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</si>
  <si>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</si>
  <si>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</si>
  <si>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</si>
  <si>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</si>
  <si>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</si>
  <si>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</si>
  <si>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</si>
  <si>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</si>
  <si>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</si>
  <si>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</si>
  <si>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</si>
  <si>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</si>
  <si>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</si>
  <si>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</si>
  <si>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</si>
  <si>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</si>
  <si>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</si>
  <si>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</si>
  <si>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</si>
  <si>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</si>
  <si>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</si>
  <si>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</si>
  <si>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</si>
  <si>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</si>
  <si>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</si>
  <si>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</si>
  <si>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</si>
  <si>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</si>
  <si>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</si>
  <si>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</si>
  <si>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</si>
  <si>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</si>
  <si>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</si>
  <si>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</si>
  <si>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</si>
  <si>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</si>
  <si>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</si>
  <si>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</si>
  <si>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</si>
  <si>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</si>
  <si>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</si>
  <si>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</si>
  <si>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</si>
  <si>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</si>
  <si>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</si>
  <si>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</si>
  <si>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</si>
  <si>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</si>
  <si>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</si>
  <si>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</si>
  <si>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</si>
  <si>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</si>
  <si>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</si>
  <si>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</si>
  <si>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</si>
  <si>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</si>
  <si>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</si>
  <si>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</si>
  <si>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</si>
  <si>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</si>
  <si>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</si>
  <si>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</si>
  <si>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</si>
  <si>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</si>
  <si>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</si>
  <si>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</si>
  <si>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</si>
  <si>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</si>
  <si>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</si>
  <si>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</si>
  <si>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</si>
  <si>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</si>
  <si>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</si>
  <si>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</si>
  <si>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</si>
  <si>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</si>
  <si>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</si>
  <si>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</si>
  <si>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</si>
  <si>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</si>
  <si>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</si>
  <si>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</si>
  <si>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</si>
  <si>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</si>
  <si>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</si>
  <si>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</si>
  <si>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</si>
  <si>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</si>
  <si>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</si>
  <si>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</si>
  <si>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</si>
  <si>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</si>
  <si>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</si>
  <si>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</si>
  <si>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</si>
  <si>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</si>
  <si>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</si>
  <si>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</si>
  <si>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</si>
  <si>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</si>
  <si>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</si>
  <si>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</si>
  <si>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</si>
  <si>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</si>
  <si>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</si>
  <si>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</si>
  <si>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</si>
  <si>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</si>
  <si>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</si>
  <si>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</si>
  <si>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</si>
  <si>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</si>
  <si>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</si>
  <si>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</si>
  <si>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</si>
  <si>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</si>
  <si>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</si>
  <si>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</si>
  <si>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</si>
  <si>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</si>
  <si>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</si>
  <si>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</si>
  <si>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</si>
  <si>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</si>
  <si>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</si>
  <si>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</si>
  <si>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</si>
  <si>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</si>
  <si>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</si>
  <si>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</si>
  <si>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</si>
  <si>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</si>
  <si>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</si>
  <si>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</si>
  <si>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</si>
  <si>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</si>
  <si>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</si>
  <si>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</si>
  <si>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</si>
  <si>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</si>
  <si>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</si>
  <si>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</si>
  <si>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</si>
  <si>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</si>
  <si>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</si>
  <si>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</si>
  <si>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</si>
  <si>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</si>
  <si>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</si>
  <si>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</si>
  <si>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</si>
  <si>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</si>
  <si>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</si>
  <si>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</si>
  <si>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</si>
  <si>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</si>
  <si>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</si>
  <si>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</si>
  <si>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</si>
  <si>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</si>
  <si>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</si>
  <si>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</si>
  <si>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</si>
  <si>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</si>
  <si>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</si>
  <si>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</si>
  <si>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</si>
  <si>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</si>
  <si>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</si>
  <si>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</si>
  <si>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</si>
  <si>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</si>
  <si>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</si>
  <si>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</si>
  <si>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</si>
  <si>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</si>
  <si>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</si>
  <si>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</si>
  <si>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</si>
  <si>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</si>
  <si>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</si>
  <si>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</si>
  <si>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</si>
  <si>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</si>
  <si>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</si>
  <si>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</si>
  <si>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</si>
  <si>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</si>
  <si>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</si>
  <si>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</si>
  <si>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</si>
  <si>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</si>
  <si>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</si>
  <si>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</si>
  <si>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</si>
  <si>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</si>
  <si>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</si>
  <si>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</si>
  <si>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</si>
  <si>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</si>
  <si>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</si>
  <si>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</si>
  <si>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</si>
  <si>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</si>
  <si>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</si>
  <si>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</si>
  <si>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</si>
  <si>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</si>
  <si>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</si>
  <si>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</si>
  <si>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</si>
  <si>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</si>
  <si>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</si>
  <si>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</si>
  <si>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</si>
  <si>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</si>
  <si>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</si>
  <si>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</si>
  <si>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</si>
  <si>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</si>
  <si>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</si>
  <si>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</si>
  <si>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</si>
  <si>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</si>
  <si>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</si>
  <si>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</si>
  <si>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</si>
  <si>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</si>
  <si>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</si>
  <si>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</si>
  <si>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</si>
  <si>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</si>
  <si>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</si>
  <si>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</si>
  <si>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</si>
  <si>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</si>
  <si>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</si>
  <si>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</si>
  <si>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</si>
  <si>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</si>
  <si>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</si>
  <si>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</si>
  <si>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</si>
  <si>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</si>
  <si>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</si>
  <si>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</si>
  <si>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</si>
  <si>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</si>
  <si>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</si>
  <si>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</si>
  <si>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</si>
  <si>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</si>
  <si>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</si>
  <si>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</si>
  <si>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</si>
  <si>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</si>
  <si>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</si>
  <si>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</si>
  <si>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</si>
  <si>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</si>
  <si>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</si>
  <si>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</si>
  <si>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</si>
  <si>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</si>
  <si>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</si>
  <si>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</si>
  <si>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</si>
  <si>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</si>
  <si>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</si>
  <si>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</si>
  <si>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</si>
  <si>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</si>
  <si>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</si>
  <si>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</si>
  <si>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</si>
  <si>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</si>
  <si>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</si>
  <si>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</si>
  <si>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</si>
  <si>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</si>
  <si>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</si>
  <si>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</si>
  <si>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</si>
  <si>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</si>
  <si>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</si>
  <si>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</si>
  <si>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</si>
  <si>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</si>
  <si>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</si>
  <si>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</si>
  <si>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</si>
  <si>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</si>
  <si>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</si>
  <si>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</si>
  <si>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</si>
  <si>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</si>
  <si>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</si>
  <si>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</si>
  <si>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</si>
  <si>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</si>
  <si>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</si>
  <si>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</si>
  <si>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</si>
  <si>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</si>
  <si>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</si>
  <si>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</si>
  <si>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</si>
  <si>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</si>
  <si>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</si>
  <si>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</si>
  <si>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</si>
  <si>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</si>
  <si>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</si>
  <si>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</si>
  <si>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</si>
  <si>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</si>
  <si>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</si>
  <si>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</si>
  <si>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</si>
  <si>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</si>
  <si>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</si>
  <si>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</si>
  <si>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</si>
  <si>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</si>
  <si>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</si>
  <si>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</si>
  <si>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</si>
  <si>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</si>
  <si>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</si>
  <si>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</si>
  <si>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</si>
  <si>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</si>
  <si>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</si>
  <si>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</si>
  <si>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</si>
  <si>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</si>
  <si>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</si>
  <si>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</si>
  <si>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</si>
  <si>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</si>
  <si>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</si>
  <si>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</si>
  <si>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</si>
  <si>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</si>
  <si>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</si>
  <si>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</si>
  <si>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</si>
  <si>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</si>
  <si>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</si>
  <si>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</si>
  <si>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</si>
  <si>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</si>
  <si>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</si>
  <si>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</si>
  <si>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</si>
  <si>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</si>
  <si>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</si>
  <si>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</si>
  <si>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</si>
  <si>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</si>
  <si>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</si>
  <si>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</si>
  <si>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</si>
  <si>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</si>
  <si>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</si>
  <si>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</si>
  <si>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</si>
  <si>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</si>
  <si>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</si>
  <si>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</si>
  <si>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</si>
  <si>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</si>
  <si>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</si>
  <si>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</si>
  <si>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</si>
  <si>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</si>
  <si>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</si>
  <si>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</si>
  <si>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</si>
  <si>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</si>
  <si>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</si>
  <si>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</si>
  <si>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</si>
  <si>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</si>
  <si>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</si>
  <si>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</si>
  <si>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</si>
  <si>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</si>
  <si>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</si>
  <si>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</si>
  <si>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</si>
  <si>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</si>
  <si>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</si>
  <si>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</si>
  <si>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</si>
  <si>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</si>
  <si>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</si>
  <si>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</si>
  <si>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</si>
  <si>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</si>
  <si>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</si>
  <si>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</si>
  <si>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</si>
  <si>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</si>
  <si>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</si>
  <si>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</si>
  <si>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</si>
  <si>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</si>
  <si>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</si>
  <si>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</si>
  <si>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</si>
  <si>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</si>
  <si>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</si>
  <si>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</si>
  <si>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</si>
  <si>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</si>
  <si>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</si>
  <si>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</si>
  <si>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</si>
  <si>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</si>
  <si>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</si>
  <si>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</si>
  <si>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</si>
  <si>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</si>
  <si>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</si>
  <si>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</si>
  <si>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</si>
  <si>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</si>
  <si>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</si>
  <si>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</si>
  <si>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</si>
  <si>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</si>
  <si>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</si>
  <si>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</si>
  <si>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</si>
  <si>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</si>
  <si>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</si>
  <si>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</si>
  <si>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</si>
  <si>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</si>
  <si>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</si>
  <si>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</si>
  <si>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</si>
  <si>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</si>
  <si>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</si>
  <si>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</si>
  <si>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</si>
  <si>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</si>
  <si>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</si>
  <si>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</si>
  <si>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</si>
  <si>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</si>
  <si>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</si>
  <si>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</si>
  <si>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</si>
  <si>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</si>
  <si>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</si>
  <si>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</si>
  <si>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</si>
  <si>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</si>
  <si>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</si>
  <si>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</si>
  <si>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</si>
  <si>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</si>
  <si>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</si>
  <si>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</si>
  <si>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</si>
  <si>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</si>
  <si>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</si>
  <si>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</si>
  <si>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</si>
  <si>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</si>
  <si>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</si>
  <si>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</si>
  <si>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</si>
  <si>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</si>
  <si>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</si>
  <si>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</si>
  <si>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</si>
  <si>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</si>
  <si>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</si>
  <si>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</si>
  <si>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</si>
  <si>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</si>
  <si>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</si>
  <si>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</si>
  <si>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</si>
  <si>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</si>
  <si>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</si>
  <si>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</si>
  <si>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</si>
  <si>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</si>
  <si>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</si>
  <si>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</si>
  <si>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</si>
  <si>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</si>
  <si>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</si>
  <si>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</si>
  <si>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</si>
  <si>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</si>
  <si>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</si>
  <si>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</si>
  <si>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</si>
  <si>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</si>
  <si>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</si>
  <si>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</si>
  <si>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</si>
  <si>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</si>
  <si>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</si>
  <si>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</si>
  <si>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</si>
  <si>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</si>
  <si>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</si>
  <si>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</si>
  <si>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</si>
  <si>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</si>
  <si>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</si>
  <si>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</si>
  <si>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</si>
  <si>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</si>
  <si>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</si>
  <si>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</si>
  <si>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</si>
  <si>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</si>
  <si>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</si>
  <si>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</si>
  <si>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</si>
  <si>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</si>
  <si>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</si>
  <si>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</si>
  <si>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</si>
  <si>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</si>
  <si>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</si>
  <si>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</si>
  <si>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</si>
  <si>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</si>
  <si>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</si>
  <si>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</si>
  <si>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</si>
  <si>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</si>
  <si>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</si>
  <si>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</si>
  <si>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</si>
  <si>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</si>
  <si>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</si>
  <si>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</si>
  <si>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</si>
  <si>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</si>
  <si>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</si>
  <si>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</si>
  <si>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</si>
  <si>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</si>
  <si>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</si>
  <si>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</si>
  <si>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</si>
  <si>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</si>
  <si>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</si>
  <si>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</si>
  <si>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</si>
  <si>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</si>
  <si>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</si>
  <si>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</si>
  <si>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</si>
  <si>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</si>
  <si>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</si>
  <si>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</si>
  <si>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</si>
  <si>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</si>
  <si>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</si>
  <si>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</si>
  <si>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</si>
  <si>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</si>
  <si>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</si>
  <si>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</si>
  <si>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</si>
  <si>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</si>
  <si>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</si>
  <si>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</si>
  <si>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</si>
  <si>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</si>
  <si>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</si>
  <si>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</si>
  <si>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</si>
  <si>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</si>
  <si>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</si>
  <si>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</si>
  <si>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</si>
  <si>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</si>
  <si>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</si>
  <si>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</si>
  <si>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</si>
  <si>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</si>
  <si>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</si>
  <si>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</si>
  <si>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</si>
  <si>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</si>
  <si>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</si>
  <si>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</si>
  <si>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</si>
  <si>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</si>
  <si>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</si>
  <si>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</si>
  <si>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</si>
  <si>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</si>
  <si>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</si>
  <si>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</si>
  <si>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</si>
  <si>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</si>
  <si>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</si>
  <si>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</si>
  <si>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</si>
  <si>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</si>
  <si>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</si>
  <si>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</si>
  <si>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</si>
  <si>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</si>
  <si>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</si>
  <si>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</si>
  <si>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</si>
  <si>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</si>
  <si>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</si>
  <si>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</si>
  <si>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</si>
  <si>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</si>
  <si>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</si>
  <si>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</si>
  <si>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</si>
  <si>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</si>
  <si>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</si>
  <si>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</si>
  <si>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</si>
  <si>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</si>
  <si>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</si>
  <si>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</si>
  <si>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</si>
  <si>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</si>
  <si>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</si>
  <si>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</si>
  <si>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</si>
  <si>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</si>
  <si>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</si>
  <si>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</si>
  <si>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</si>
  <si>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</si>
  <si>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</si>
  <si>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</si>
  <si>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</si>
  <si>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</si>
  <si>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</si>
  <si>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</si>
  <si>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</si>
  <si>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</si>
  <si>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</si>
  <si>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</si>
  <si>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</si>
  <si>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</si>
  <si>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</si>
  <si>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</si>
  <si>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</si>
  <si>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</si>
  <si>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</si>
  <si>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</si>
  <si>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</si>
  <si>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</si>
  <si>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</si>
  <si>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</si>
  <si>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</si>
  <si>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</si>
  <si>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</si>
  <si>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</si>
  <si>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</si>
  <si>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</si>
  <si>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</si>
  <si>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</si>
  <si>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</si>
  <si>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</si>
  <si>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</si>
  <si>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</si>
  <si>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</si>
  <si>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</si>
  <si>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</si>
  <si>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</si>
  <si>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</si>
  <si>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</si>
  <si>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</si>
  <si>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</si>
  <si>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</si>
  <si>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</si>
  <si>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</si>
  <si>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</si>
  <si>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</si>
  <si>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</si>
  <si>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</si>
  <si>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</si>
  <si>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</si>
  <si>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</si>
  <si>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</si>
  <si>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</si>
  <si>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</si>
  <si>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</si>
  <si>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</si>
  <si>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</si>
  <si>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</si>
  <si>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</si>
  <si>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</si>
  <si>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</si>
  <si>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</si>
  <si>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</si>
  <si>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</si>
  <si>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</si>
  <si>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</si>
  <si>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</si>
  <si>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</si>
  <si>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</si>
  <si>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</si>
  <si>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</si>
  <si>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</si>
  <si>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</si>
  <si>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</si>
  <si>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</si>
  <si>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</si>
  <si>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</si>
  <si>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</si>
  <si>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</si>
  <si>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</si>
  <si>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</si>
  <si>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</si>
  <si>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</si>
  <si>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</si>
  <si>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</si>
  <si>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</si>
  <si>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</si>
  <si>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</si>
  <si>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</si>
  <si>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</si>
  <si>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</si>
  <si>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</si>
  <si>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</si>
  <si>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</si>
  <si>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</si>
  <si>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</si>
  <si>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</si>
  <si>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</si>
  <si>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</si>
  <si>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</si>
  <si>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</si>
  <si>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</si>
  <si>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</si>
  <si>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</si>
  <si>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</si>
  <si>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</si>
  <si>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</si>
  <si>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</si>
  <si>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</si>
  <si>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</si>
  <si>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</si>
  <si>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</si>
  <si>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</si>
  <si>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</si>
  <si>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</si>
  <si>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</si>
  <si>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</si>
  <si>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</si>
  <si>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</si>
  <si>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</si>
  <si>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</si>
  <si>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</si>
  <si>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</si>
  <si>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</si>
  <si>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</si>
  <si>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</si>
  <si>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</si>
  <si>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</si>
  <si>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</si>
  <si>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</si>
  <si>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</si>
  <si>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</si>
  <si>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</si>
  <si>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</si>
  <si>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</si>
  <si>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</si>
  <si>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</si>
  <si>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</si>
  <si>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</si>
  <si>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</si>
  <si>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</si>
  <si>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</si>
  <si>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</si>
  <si>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</si>
  <si>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</si>
  <si>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</si>
  <si>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</si>
  <si>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</si>
  <si>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</si>
  <si>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</si>
  <si>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</si>
  <si>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</si>
  <si>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</si>
  <si>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</si>
  <si>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</si>
  <si>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</si>
  <si>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</si>
  <si>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</si>
  <si>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</si>
  <si>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</si>
  <si>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</si>
  <si>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</si>
  <si>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</si>
  <si>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</si>
  <si>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</si>
  <si>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</si>
  <si>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</si>
  <si>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</si>
  <si>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</si>
  <si>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</si>
  <si>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</si>
  <si>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</si>
  <si>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</si>
  <si>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</si>
  <si>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</si>
  <si>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</si>
  <si>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</si>
  <si>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</si>
  <si>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</si>
  <si>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</si>
  <si>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</si>
  <si>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</si>
  <si>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</si>
  <si>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</si>
  <si>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</si>
  <si>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</si>
  <si>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</si>
  <si>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</si>
  <si>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</si>
  <si>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</si>
  <si>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</si>
  <si>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</si>
  <si>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</si>
  <si>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</si>
  <si>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</si>
  <si>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</si>
  <si>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</si>
  <si>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</si>
  <si>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</si>
  <si>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</si>
  <si>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</si>
  <si>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</si>
  <si>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</si>
  <si>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</si>
  <si>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</si>
  <si>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</si>
  <si>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</si>
  <si>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</si>
  <si>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</si>
  <si>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</si>
  <si>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</si>
  <si>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</si>
  <si>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</si>
  <si>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</si>
  <si>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</si>
  <si>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</si>
  <si>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</si>
  <si>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</si>
  <si>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</si>
  <si>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</si>
  <si>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</si>
  <si>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</si>
  <si>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</si>
  <si>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</si>
  <si>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</si>
  <si>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</si>
  <si>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</si>
  <si>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</si>
  <si>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</si>
  <si>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</si>
  <si>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</si>
  <si>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</si>
  <si>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</si>
  <si>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</si>
  <si>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</si>
  <si>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</si>
  <si>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</si>
  <si>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</si>
  <si>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</si>
  <si>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</si>
  <si>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</si>
  <si>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</si>
  <si>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</si>
  <si>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</si>
  <si>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</si>
  <si>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</si>
  <si>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</si>
  <si>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</si>
  <si>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</si>
  <si>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</si>
  <si>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</si>
  <si>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</si>
  <si>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</si>
  <si>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</si>
  <si>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</si>
  <si>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</si>
  <si>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</si>
  <si>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</si>
  <si>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</si>
  <si>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</si>
  <si>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</si>
  <si>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</si>
  <si>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</si>
  <si>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</si>
  <si>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</si>
  <si>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</si>
  <si>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</si>
  <si>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</si>
  <si>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</si>
  <si>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</si>
  <si>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</si>
  <si>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</si>
  <si>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</si>
  <si>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</si>
  <si>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</si>
  <si>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</si>
  <si>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</si>
  <si>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</si>
  <si>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</si>
  <si>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</si>
  <si>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</si>
  <si>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</si>
  <si>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</si>
  <si>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</si>
  <si>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</si>
  <si>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</si>
  <si>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</si>
  <si>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</si>
  <si>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</si>
  <si>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</si>
  <si>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</si>
  <si>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</si>
  <si>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</si>
  <si>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</si>
  <si>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</si>
  <si>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</si>
  <si>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</si>
  <si>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</si>
  <si>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</si>
  <si>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</si>
  <si>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</si>
  <si>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</si>
  <si>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</si>
  <si>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</si>
  <si>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</si>
  <si>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</si>
  <si>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</si>
  <si>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</si>
  <si>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</si>
  <si>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</si>
  <si>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</si>
  <si>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</si>
  <si>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</si>
  <si>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</si>
  <si>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</si>
  <si>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</si>
  <si>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</si>
  <si>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</si>
  <si>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</si>
  <si>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</si>
  <si>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</si>
  <si>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</si>
  <si>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</si>
  <si>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</si>
  <si>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</si>
  <si>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</si>
  <si>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</si>
  <si>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</si>
  <si>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</si>
  <si>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</si>
  <si>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</si>
  <si>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</si>
  <si>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</si>
  <si>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</si>
  <si>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</si>
  <si>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</si>
  <si>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</si>
  <si>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</si>
  <si>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</si>
  <si>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</si>
  <si>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</si>
  <si>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</si>
  <si>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</si>
  <si>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</si>
  <si>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</si>
  <si>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</si>
  <si>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</si>
  <si>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</si>
  <si>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</si>
  <si>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</si>
  <si>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</si>
  <si>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</si>
  <si>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</si>
  <si>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</si>
  <si>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</si>
  <si>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</si>
  <si>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</si>
  <si>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</si>
  <si>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</si>
  <si>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</si>
  <si>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</si>
  <si>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</si>
  <si>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</si>
  <si>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</si>
  <si>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</si>
  <si>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</si>
  <si>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</si>
  <si>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</si>
  <si>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</si>
  <si>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</si>
  <si>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</si>
  <si>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</si>
  <si>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</si>
  <si>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</si>
  <si>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</si>
  <si>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</si>
  <si>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</si>
  <si>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</si>
  <si>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</si>
  <si>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</si>
  <si>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</si>
  <si>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</si>
  <si>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</si>
  <si>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</si>
  <si>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</si>
  <si>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</si>
  <si>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</si>
  <si>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</si>
  <si>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</si>
  <si>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</si>
  <si>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</si>
  <si>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</si>
  <si>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</si>
  <si>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</si>
  <si>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</si>
  <si>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</si>
  <si>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</si>
  <si>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</si>
  <si>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</si>
  <si>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</si>
  <si>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</si>
  <si>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</si>
  <si>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</si>
  <si>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</si>
  <si>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</si>
  <si>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</si>
  <si>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</si>
  <si>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</si>
  <si>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</si>
  <si>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</si>
  <si>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</si>
  <si>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</si>
  <si>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</si>
  <si>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</si>
  <si>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</si>
  <si>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</si>
  <si>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</si>
  <si>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</si>
  <si>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</si>
  <si>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</si>
  <si>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</si>
  <si>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</si>
  <si>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</si>
  <si>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</si>
  <si>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</si>
  <si>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</si>
  <si>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</si>
  <si>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</si>
  <si>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</si>
  <si>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</si>
  <si>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</si>
  <si>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</si>
  <si>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</si>
  <si>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</si>
  <si>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</si>
  <si>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</si>
  <si>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</si>
  <si>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</si>
  <si>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</si>
  <si>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</si>
  <si>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</si>
  <si>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</si>
  <si>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</si>
  <si>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</si>
  <si>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</si>
  <si>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</si>
  <si>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</si>
  <si>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</si>
  <si>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</si>
  <si>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</si>
  <si>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</si>
  <si>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</si>
  <si>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</si>
  <si>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</si>
  <si>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</si>
  <si>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</si>
  <si>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</si>
  <si>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</si>
  <si>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</si>
  <si>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</si>
  <si>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</si>
  <si>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</si>
  <si>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</si>
  <si>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</si>
  <si>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</si>
  <si>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</si>
  <si>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</si>
  <si>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</si>
  <si>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</si>
  <si>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</si>
  <si>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</si>
  <si>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</si>
  <si>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</si>
  <si>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</si>
  <si>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</si>
  <si>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</si>
  <si>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</si>
  <si>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</si>
  <si>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</si>
  <si>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</si>
  <si>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</si>
  <si>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</si>
  <si>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</si>
  <si>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</si>
  <si>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</si>
  <si>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</si>
  <si>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</si>
  <si>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</si>
  <si>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</si>
  <si>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</si>
  <si>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</si>
  <si>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</si>
  <si>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</si>
  <si>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</si>
  <si>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</si>
  <si>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</si>
  <si>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</si>
  <si>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</si>
  <si>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</si>
  <si>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</si>
  <si>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</si>
  <si>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</si>
  <si>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</si>
  <si>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</si>
  <si>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</si>
  <si>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</si>
  <si>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</si>
  <si>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</si>
  <si>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</si>
  <si>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</si>
  <si>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</si>
  <si>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</si>
  <si>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</si>
  <si>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</si>
  <si>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</si>
  <si>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</si>
  <si>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</si>
  <si>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</si>
  <si>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</si>
  <si>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</si>
  <si>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</si>
  <si>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</si>
  <si>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</si>
  <si>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</si>
  <si>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</si>
  <si>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</si>
  <si>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</si>
  <si>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</si>
  <si>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</si>
  <si>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</si>
  <si>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</si>
  <si>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</si>
  <si>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</si>
  <si>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</si>
  <si>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</si>
  <si>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</si>
  <si>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</si>
  <si>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</si>
  <si>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</si>
  <si>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</si>
  <si>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</si>
  <si>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</si>
  <si>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</si>
  <si>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</si>
  <si>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</si>
  <si>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</si>
  <si>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</si>
  <si>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</si>
  <si>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</si>
  <si>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</si>
  <si>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</si>
  <si>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</si>
  <si>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</si>
  <si>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</si>
  <si>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</si>
  <si>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</si>
  <si>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</si>
  <si>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</si>
  <si>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</si>
  <si>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</si>
  <si>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</si>
  <si>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</si>
  <si>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</si>
  <si>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</si>
  <si>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</si>
  <si>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</si>
  <si>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</si>
  <si>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</si>
  <si>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</si>
  <si>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</si>
  <si>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</si>
  <si>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</si>
  <si>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</si>
  <si>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</si>
  <si>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</si>
  <si>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</si>
  <si>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</si>
  <si>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</si>
  <si>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</si>
  <si>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</si>
  <si>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</si>
  <si>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</si>
  <si>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</si>
  <si>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</si>
  <si>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</si>
  <si>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</si>
  <si>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</si>
  <si>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</si>
  <si>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</si>
  <si>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</si>
  <si>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</si>
  <si>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</si>
  <si>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</si>
  <si>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</si>
  <si>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</si>
  <si>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</si>
  <si>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</si>
  <si>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</si>
  <si>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</si>
  <si>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</si>
  <si>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</si>
  <si>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</si>
  <si>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</si>
  <si>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</si>
  <si>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</si>
  <si>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</si>
  <si>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</si>
  <si>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</si>
  <si>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</si>
  <si>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</si>
  <si>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</si>
  <si>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</si>
  <si>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</si>
  <si>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</si>
  <si>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</si>
  <si>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</si>
  <si>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</si>
  <si>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</si>
  <si>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</si>
  <si>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</si>
  <si>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</si>
  <si>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</si>
  <si>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</si>
  <si>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</si>
  <si>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</si>
  <si>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</si>
  <si>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</si>
  <si>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</si>
  <si>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</si>
  <si>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</si>
  <si>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</si>
  <si>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</si>
  <si>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</si>
  <si>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</si>
  <si>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</si>
  <si>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</si>
  <si>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</si>
  <si>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</si>
  <si>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</si>
  <si>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</si>
  <si>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</si>
  <si>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</si>
  <si>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</si>
  <si>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</si>
  <si>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</si>
  <si>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</si>
  <si>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</si>
  <si>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</si>
  <si>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</si>
  <si>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</si>
  <si>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</si>
  <si>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</si>
  <si>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</si>
  <si>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</si>
  <si>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</si>
  <si>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</si>
  <si>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</si>
  <si>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</si>
  <si>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</si>
  <si>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</si>
  <si>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</si>
  <si>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</si>
  <si>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</si>
  <si>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</si>
  <si>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</si>
  <si>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</si>
  <si>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</si>
  <si>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</si>
  <si>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</si>
  <si>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</si>
  <si>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</si>
  <si>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</si>
  <si>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</si>
  <si>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</si>
  <si>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</si>
  <si>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</si>
  <si>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</si>
  <si>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</si>
  <si>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</si>
  <si>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</si>
  <si>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</si>
  <si>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</si>
  <si>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</si>
  <si>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</si>
  <si>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</si>
  <si>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</si>
  <si>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</si>
  <si>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</si>
  <si>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</si>
  <si>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</si>
  <si>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</si>
  <si>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</si>
  <si>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</si>
  <si>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</si>
  <si>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</si>
  <si>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</si>
  <si>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</si>
  <si>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</si>
  <si>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</si>
  <si>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</si>
  <si>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</si>
  <si>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</si>
  <si>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</si>
  <si>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</si>
  <si>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</si>
  <si>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</si>
  <si>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</si>
  <si>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</si>
  <si>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</si>
  <si>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</si>
  <si>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</si>
  <si>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</si>
  <si>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</si>
  <si>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</si>
  <si>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</si>
  <si>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</si>
  <si>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</si>
  <si>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</si>
  <si>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</si>
  <si>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</si>
  <si>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</si>
  <si>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</si>
  <si>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</si>
  <si>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</si>
  <si>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</si>
  <si>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</si>
  <si>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</si>
  <si>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</si>
  <si>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</si>
  <si>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</si>
  <si>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</si>
  <si>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</si>
  <si>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</si>
  <si>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</si>
  <si>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</si>
  <si>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</si>
  <si>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</si>
  <si>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</si>
  <si>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</si>
  <si>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</si>
  <si>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</si>
  <si>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</si>
  <si>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</si>
  <si>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</si>
  <si>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</si>
  <si>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</si>
  <si>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</si>
  <si>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</si>
  <si>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</si>
  <si>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</si>
  <si>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</si>
  <si>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</si>
  <si>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</si>
  <si>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</si>
  <si>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</si>
  <si>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</si>
  <si>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</si>
  <si>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</si>
  <si>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</si>
  <si>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</si>
  <si>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</si>
  <si>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</si>
  <si>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</si>
  <si>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</si>
  <si>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</si>
  <si>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</si>
  <si>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</si>
  <si>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</si>
  <si>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</si>
  <si>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</si>
  <si>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</si>
  <si>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</si>
  <si>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</si>
  <si>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</si>
  <si>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</si>
  <si>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</si>
  <si>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</si>
  <si>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</si>
  <si>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</si>
  <si>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</si>
  <si>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</si>
  <si>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</si>
  <si>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</si>
  <si>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</si>
  <si>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</si>
  <si>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</si>
  <si>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</si>
  <si>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</si>
  <si>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</si>
  <si>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</si>
  <si>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</si>
  <si>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</si>
  <si>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</si>
  <si>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</si>
  <si>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</si>
  <si>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</si>
  <si>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</si>
  <si>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</si>
  <si>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</si>
  <si>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</si>
  <si>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</si>
  <si>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</si>
  <si>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</si>
  <si>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</si>
  <si>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</si>
  <si>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</si>
  <si>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</si>
  <si>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</si>
  <si>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</si>
  <si>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</si>
  <si>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</si>
  <si>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</si>
  <si>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</si>
  <si>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</si>
  <si>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</si>
  <si>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</si>
  <si>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</si>
  <si>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</si>
  <si>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</si>
  <si>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</si>
  <si>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</si>
  <si>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</si>
  <si>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</si>
  <si>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</si>
  <si>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</si>
  <si>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</si>
  <si>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</si>
  <si>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</si>
  <si>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</si>
  <si>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</si>
  <si>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</si>
  <si>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</si>
  <si>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</si>
  <si>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</si>
  <si>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</si>
  <si>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</si>
  <si>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</si>
  <si>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</si>
  <si>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</si>
  <si>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</si>
  <si>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</si>
  <si>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</si>
  <si>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</si>
  <si>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</si>
  <si>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</si>
  <si>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</si>
  <si>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</si>
  <si>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</si>
  <si>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</si>
  <si>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</si>
  <si>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</si>
  <si>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</si>
  <si>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</si>
  <si>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</si>
  <si>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</si>
  <si>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</si>
  <si>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</si>
  <si>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</si>
  <si>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</si>
  <si>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</si>
  <si>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</si>
  <si>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</si>
  <si>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</si>
  <si>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</si>
  <si>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</si>
  <si>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</si>
  <si>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</si>
  <si>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</si>
  <si>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</si>
  <si>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</si>
  <si>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</si>
  <si>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</si>
  <si>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</si>
  <si>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</si>
  <si>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</si>
  <si>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</si>
  <si>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</si>
  <si>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</si>
  <si>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</si>
  <si>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</si>
  <si>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</si>
  <si>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</si>
  <si>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</si>
  <si>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</si>
  <si>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</si>
  <si>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</si>
  <si>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</si>
  <si>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</si>
  <si>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</si>
  <si>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</si>
  <si>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</si>
  <si>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</si>
  <si>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</si>
  <si>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</si>
  <si>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</si>
  <si>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</si>
  <si>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</si>
  <si>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</si>
  <si>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</si>
  <si>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</si>
  <si>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</si>
  <si>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</si>
  <si>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</si>
  <si>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</si>
  <si>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</si>
  <si>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</si>
  <si>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</si>
  <si>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</si>
  <si>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</si>
  <si>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</si>
  <si>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</si>
  <si>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</si>
  <si>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</si>
  <si>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</si>
  <si>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</si>
  <si>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</si>
  <si>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</si>
  <si>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</si>
  <si>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</si>
  <si>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</si>
  <si>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</si>
  <si>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</si>
  <si>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</si>
  <si>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</si>
  <si>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</si>
  <si>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</si>
  <si>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</si>
  <si>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</si>
  <si>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</si>
  <si>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</si>
  <si>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</si>
  <si>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</si>
  <si>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</si>
  <si>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</si>
  <si>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</si>
  <si>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</si>
  <si>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</si>
  <si>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</si>
  <si>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</si>
  <si>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</si>
  <si>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</si>
  <si>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</si>
  <si>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</si>
  <si>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</si>
  <si>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</si>
  <si>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</si>
  <si>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</si>
  <si>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</si>
  <si>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</si>
  <si>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</si>
  <si>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</si>
  <si>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</si>
  <si>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</si>
  <si>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</si>
  <si>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</si>
  <si>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</si>
  <si>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</si>
  <si>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</si>
  <si>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</si>
  <si>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</si>
  <si>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</si>
  <si>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</si>
  <si>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</si>
  <si>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</si>
  <si>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</si>
  <si>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</si>
  <si>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</si>
  <si>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</si>
  <si>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</si>
  <si>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</si>
  <si>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</si>
  <si>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</si>
  <si>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</si>
  <si>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</si>
  <si>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</si>
  <si>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</si>
  <si>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</si>
  <si>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</si>
  <si>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</si>
  <si>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</si>
  <si>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</si>
  <si>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</si>
  <si>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</si>
  <si>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</si>
  <si>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</si>
  <si>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</si>
  <si>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</si>
  <si>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</si>
  <si>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</si>
  <si>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</si>
  <si>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</si>
  <si>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</si>
  <si>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</si>
  <si>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</si>
  <si>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</si>
  <si>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</si>
  <si>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</si>
  <si>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</si>
  <si>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</si>
  <si>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</si>
  <si>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</si>
  <si>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</si>
  <si>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</si>
  <si>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</si>
  <si>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</si>
  <si>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</si>
  <si>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</si>
  <si>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</si>
  <si>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</si>
  <si>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</si>
  <si>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</si>
  <si>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</si>
  <si>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</si>
  <si>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</si>
  <si>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</si>
  <si>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</si>
  <si>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</si>
  <si>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</si>
  <si>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</si>
  <si>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</si>
  <si>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</si>
  <si>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</si>
  <si>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</si>
  <si>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</si>
  <si>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</si>
  <si>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</si>
  <si>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</si>
  <si>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</si>
  <si>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</si>
  <si>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</si>
  <si>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</si>
  <si>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</si>
  <si>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</si>
  <si>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</si>
  <si>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</si>
  <si>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</si>
  <si>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</si>
  <si>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</si>
  <si>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</si>
  <si>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</si>
  <si>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</si>
  <si>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</si>
  <si>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</si>
  <si>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</si>
  <si>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</si>
  <si>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</si>
  <si>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</si>
  <si>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</si>
  <si>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</si>
  <si>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</si>
  <si>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</si>
  <si>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</si>
  <si>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</si>
  <si>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</si>
  <si>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</si>
  <si>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</si>
  <si>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</si>
  <si>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</si>
  <si>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</si>
  <si>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</si>
  <si>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</si>
  <si>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</si>
  <si>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</si>
  <si>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</si>
  <si>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</si>
  <si>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</si>
  <si>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</si>
  <si>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</si>
  <si>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</si>
  <si>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</si>
  <si>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</si>
  <si>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</si>
  <si>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</si>
  <si>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</si>
  <si>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</si>
  <si>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</si>
  <si>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</si>
  <si>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</si>
  <si>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</si>
  <si>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</si>
  <si>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</si>
  <si>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</si>
  <si>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</si>
  <si>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</si>
  <si>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</si>
  <si>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</si>
  <si>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</si>
  <si>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</si>
  <si>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</si>
  <si>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</si>
  <si>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</si>
  <si>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</si>
  <si>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</si>
  <si>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</si>
  <si>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</si>
  <si>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</si>
  <si>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</si>
  <si>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</si>
  <si>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</si>
  <si>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</si>
  <si>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</si>
  <si>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</si>
  <si>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</si>
  <si>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</si>
  <si>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</si>
  <si>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</si>
  <si>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</si>
  <si>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</si>
  <si>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</si>
  <si>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</si>
  <si>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</si>
  <si>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</si>
  <si>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</si>
  <si>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</si>
  <si>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</si>
  <si>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</si>
  <si>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</si>
  <si>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</si>
  <si>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</si>
  <si>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</si>
  <si>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</si>
  <si>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</si>
  <si>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</si>
  <si>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</si>
  <si>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</si>
  <si>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</si>
  <si>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</si>
  <si>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</si>
  <si>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</si>
  <si>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</si>
  <si>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</si>
  <si>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</si>
  <si>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</si>
  <si>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</si>
  <si>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</si>
  <si>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</si>
  <si>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</si>
  <si>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</si>
  <si>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</si>
  <si>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</si>
  <si>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</si>
  <si>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</si>
  <si>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</si>
  <si>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</si>
  <si>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</si>
  <si>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</si>
  <si>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</si>
  <si>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</si>
  <si>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</si>
  <si>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</si>
  <si>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</si>
  <si>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</si>
  <si>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</si>
  <si>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</si>
  <si>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</si>
  <si>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</si>
  <si>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</si>
  <si>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</si>
  <si>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</si>
  <si>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</si>
  <si>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</si>
  <si>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</si>
  <si>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</si>
  <si>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</si>
  <si>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</si>
  <si>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</si>
  <si>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</si>
  <si>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</si>
  <si>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</si>
  <si>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</si>
  <si>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</si>
  <si>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</si>
  <si>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</si>
  <si>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</si>
  <si>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</si>
  <si>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</si>
  <si>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</si>
  <si>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</si>
  <si>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</si>
  <si>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</si>
  <si>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</si>
  <si>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</si>
  <si>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</si>
  <si>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</si>
  <si>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</si>
  <si>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</si>
  <si>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</si>
  <si>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</si>
  <si>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</si>
  <si>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</si>
  <si>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</si>
  <si>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</si>
  <si>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</si>
  <si>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</si>
  <si>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</si>
  <si>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</si>
  <si>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</si>
  <si>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</si>
  <si>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</si>
  <si>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</si>
  <si>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</si>
  <si>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</si>
  <si>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</si>
  <si>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</si>
  <si>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</si>
  <si>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</si>
  <si>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</si>
  <si>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</si>
  <si>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</si>
  <si>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</si>
  <si>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</si>
  <si>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</si>
  <si>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</si>
  <si>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</si>
  <si>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</si>
  <si>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</si>
  <si>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</si>
  <si>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</si>
  <si>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</si>
  <si>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</si>
  <si>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</si>
  <si>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</si>
  <si>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</si>
  <si>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</si>
  <si>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</si>
  <si>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</si>
  <si>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</si>
  <si>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</si>
  <si>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</si>
  <si>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</si>
  <si>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</si>
  <si>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</si>
  <si>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</si>
  <si>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</si>
  <si>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</si>
  <si>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</si>
  <si>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</si>
  <si>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</si>
  <si>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</si>
  <si>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</si>
  <si>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</si>
  <si>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</si>
  <si>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</si>
  <si>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</si>
  <si>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</si>
  <si>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</si>
  <si>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</si>
  <si>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</si>
  <si>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</si>
  <si>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</si>
  <si>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</si>
  <si>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</si>
  <si>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</si>
  <si>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</si>
  <si>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</si>
  <si>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</si>
  <si>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</si>
  <si>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</si>
  <si>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</si>
  <si>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</si>
  <si>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</si>
  <si>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</si>
  <si>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</si>
  <si>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</si>
  <si>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</si>
  <si>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</si>
  <si>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</si>
  <si>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</si>
  <si>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</si>
  <si>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</si>
  <si>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</si>
  <si>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</si>
  <si>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</si>
  <si>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</si>
  <si>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</si>
  <si>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</si>
  <si>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</si>
  <si>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</si>
  <si>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</si>
  <si>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</si>
  <si>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</si>
  <si>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</si>
  <si>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</si>
  <si>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</si>
  <si>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</si>
  <si>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</si>
  <si>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</si>
  <si>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</si>
  <si>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</si>
  <si>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</si>
  <si>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</si>
  <si>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</si>
  <si>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</si>
  <si>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</si>
  <si>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</si>
  <si>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</si>
  <si>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</si>
  <si>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</si>
  <si>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</si>
  <si>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</si>
  <si>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</si>
  <si>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</si>
  <si>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</si>
  <si>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</si>
  <si>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</si>
  <si>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</si>
  <si>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</si>
  <si>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</si>
  <si>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</si>
  <si>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</si>
  <si>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</si>
  <si>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</si>
  <si>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</si>
  <si>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</si>
  <si>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</si>
  <si>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</si>
  <si>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</si>
  <si>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</si>
  <si>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</si>
  <si>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</si>
  <si>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</si>
  <si>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</si>
  <si>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</si>
  <si>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</si>
  <si>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</si>
  <si>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</si>
  <si>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</si>
  <si>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</si>
  <si>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</si>
  <si>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</si>
  <si>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</si>
  <si>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</si>
  <si>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</si>
  <si>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</si>
  <si>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</si>
  <si>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</si>
  <si>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</si>
  <si>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</si>
  <si>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</si>
  <si>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</si>
  <si>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</si>
  <si>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</si>
  <si>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</si>
  <si>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</si>
  <si>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</si>
  <si>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</si>
  <si>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</si>
  <si>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</si>
  <si>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</si>
  <si>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</si>
  <si>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</si>
  <si>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</si>
  <si>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</si>
  <si>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</si>
  <si>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</si>
  <si>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</si>
  <si>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</si>
  <si>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</si>
  <si>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</si>
  <si>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</si>
  <si>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</si>
  <si>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</si>
  <si>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</si>
  <si>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</si>
  <si>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</si>
  <si>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</si>
  <si>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</si>
  <si>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</si>
  <si>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</si>
  <si>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</si>
  <si>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</si>
  <si>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</si>
  <si>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</si>
  <si>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</si>
  <si>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</si>
  <si>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</si>
  <si>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</si>
  <si>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</si>
  <si>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</si>
  <si>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</si>
  <si>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</si>
  <si>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</si>
  <si>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</si>
  <si>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</si>
  <si>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</si>
  <si>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</si>
  <si>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</si>
  <si>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</si>
  <si>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</si>
  <si>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</si>
  <si>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</si>
  <si>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</si>
  <si>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</si>
  <si>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</si>
  <si>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</si>
  <si>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</si>
  <si>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</si>
  <si>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</si>
  <si>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</si>
  <si>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</si>
  <si>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</si>
  <si>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</si>
  <si>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</si>
  <si>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</si>
  <si>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</si>
  <si>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</si>
  <si>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</si>
  <si>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</si>
  <si>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</si>
  <si>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</si>
  <si>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</si>
  <si>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</si>
  <si>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</si>
  <si>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</si>
  <si>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</si>
  <si>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</si>
  <si>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</si>
  <si>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</si>
  <si>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</si>
  <si>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</si>
  <si>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</si>
  <si>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</si>
  <si>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</si>
  <si>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</si>
  <si>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</si>
  <si>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</si>
  <si>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</si>
  <si>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</si>
  <si>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</si>
  <si>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</si>
  <si>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</si>
  <si>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</si>
  <si>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</si>
  <si>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</si>
  <si>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</si>
  <si>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</si>
  <si>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</si>
  <si>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</si>
  <si>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</si>
  <si>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</si>
  <si>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</si>
  <si>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</si>
  <si>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</si>
  <si>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</si>
  <si>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</si>
  <si>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</si>
  <si>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</si>
  <si>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</si>
  <si>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</si>
  <si>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</si>
  <si>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</si>
  <si>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</si>
  <si>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</si>
  <si>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</si>
  <si>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</si>
  <si>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</si>
  <si>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</si>
  <si>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</si>
  <si>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</si>
  <si>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</si>
  <si>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</si>
  <si>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</si>
  <si>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</si>
  <si>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</si>
  <si>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</si>
  <si>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</si>
  <si>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</si>
  <si>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</si>
  <si>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</si>
  <si>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</si>
  <si>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</si>
  <si>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</si>
  <si>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</si>
  <si>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</si>
  <si>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</si>
  <si>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</si>
  <si>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</si>
  <si>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</si>
  <si>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</si>
  <si>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</si>
  <si>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</si>
  <si>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</si>
  <si>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</si>
  <si>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</si>
  <si>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</si>
  <si>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</si>
  <si>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</si>
  <si>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</si>
  <si>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</si>
  <si>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</si>
  <si>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</si>
  <si>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</si>
  <si>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</si>
  <si>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</si>
  <si>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</si>
  <si>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</si>
  <si>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</si>
  <si>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</si>
  <si>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</si>
  <si>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</si>
  <si>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</si>
  <si>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</si>
  <si>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</si>
  <si>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</si>
  <si>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</si>
  <si>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</si>
  <si>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</si>
  <si>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</si>
  <si>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</si>
  <si>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</si>
  <si>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</si>
  <si>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</si>
  <si>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</si>
  <si>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</si>
  <si>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</si>
  <si>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</si>
  <si>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</si>
  <si>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</si>
  <si>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</si>
  <si>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</si>
  <si>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</si>
  <si>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</si>
  <si>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</si>
  <si>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</si>
  <si>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</si>
  <si>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</si>
  <si>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</si>
  <si>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</si>
  <si>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</si>
  <si>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</si>
  <si>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</si>
  <si>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</si>
  <si>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</si>
  <si>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</si>
  <si>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</si>
  <si>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</si>
  <si>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</si>
  <si>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</si>
  <si>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</si>
  <si>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</si>
  <si>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</si>
  <si>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</si>
  <si>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</si>
  <si>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</si>
  <si>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</si>
  <si>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</si>
  <si>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</si>
  <si>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</si>
  <si>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</si>
  <si>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</si>
  <si>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</si>
  <si>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</si>
  <si>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</si>
  <si>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</si>
  <si>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</si>
  <si>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</si>
  <si>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</si>
  <si>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</si>
  <si>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</si>
  <si>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</si>
  <si>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</si>
  <si>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</si>
  <si>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</si>
  <si>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</si>
  <si>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</si>
  <si>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</si>
  <si>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</si>
  <si>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</si>
  <si>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</si>
  <si>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</si>
  <si>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</si>
  <si>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</si>
  <si>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</si>
  <si>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</si>
  <si>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</si>
  <si>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</si>
  <si>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</si>
  <si>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</si>
  <si>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</si>
  <si>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</si>
  <si>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</si>
  <si>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</si>
  <si>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</si>
  <si>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</si>
  <si>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</si>
  <si>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</si>
  <si>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</si>
  <si>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</si>
  <si>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</si>
  <si>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</si>
  <si>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</si>
  <si>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</si>
  <si>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</si>
  <si>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</si>
  <si>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</si>
  <si>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</si>
  <si>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</si>
  <si>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</si>
  <si>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</si>
  <si>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</si>
  <si>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</si>
  <si>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</si>
  <si>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</si>
  <si>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</si>
  <si>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</si>
  <si>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</si>
  <si>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</si>
  <si>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</si>
  <si>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</si>
  <si>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</si>
  <si>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</si>
  <si>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</si>
  <si>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</si>
  <si>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</si>
  <si>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</si>
  <si>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</si>
  <si>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</si>
  <si>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</si>
  <si>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</si>
  <si>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</si>
  <si>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</si>
  <si>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</si>
  <si>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</si>
  <si>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</si>
  <si>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</si>
  <si>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</si>
  <si>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</si>
  <si>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</si>
  <si>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</si>
  <si>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</si>
  <si>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</si>
  <si>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</si>
  <si>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</si>
  <si>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</si>
  <si>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</si>
  <si>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</si>
  <si>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</si>
  <si>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</si>
  <si>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</si>
  <si>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</si>
  <si>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</si>
  <si>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</si>
  <si>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</si>
  <si>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</si>
  <si>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</si>
  <si>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</si>
  <si>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</si>
  <si>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</si>
  <si>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</si>
  <si>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</si>
  <si>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</si>
  <si>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</si>
  <si>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</si>
  <si>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</si>
  <si>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</si>
  <si>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</si>
  <si>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</si>
  <si>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</si>
  <si>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</si>
  <si>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</si>
  <si>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</si>
  <si>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</si>
  <si>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</si>
  <si>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</si>
  <si>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</si>
  <si>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</si>
  <si>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</si>
  <si>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</si>
  <si>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</si>
  <si>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</si>
  <si>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</si>
  <si>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</si>
  <si>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</si>
  <si>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</si>
  <si>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</si>
  <si>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</si>
  <si>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</si>
  <si>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</si>
  <si>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</si>
  <si>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</si>
  <si>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</si>
  <si>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</si>
  <si>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</si>
  <si>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</si>
  <si>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</si>
  <si>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</si>
  <si>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</si>
  <si>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</si>
  <si>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</si>
  <si>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</si>
  <si>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</si>
  <si>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</si>
  <si>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</si>
  <si>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</si>
  <si>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</si>
  <si>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</si>
  <si>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</si>
  <si>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</si>
  <si>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</si>
  <si>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</si>
  <si>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</si>
  <si>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</si>
  <si>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</si>
  <si>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</si>
  <si>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</si>
  <si>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</si>
  <si>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</si>
  <si>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</si>
  <si>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</si>
  <si>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</si>
  <si>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</si>
  <si>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</si>
  <si>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</si>
  <si>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</si>
  <si>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</si>
  <si>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</si>
  <si>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</si>
  <si>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</si>
  <si>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</si>
  <si>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</si>
  <si>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</si>
  <si>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</si>
  <si>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</si>
  <si>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</si>
  <si>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</si>
  <si>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</si>
  <si>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</si>
  <si>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</si>
  <si>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</si>
  <si>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</si>
  <si>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</si>
  <si>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</si>
  <si>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</si>
  <si>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</si>
  <si>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</si>
  <si>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</si>
  <si>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</si>
  <si>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</si>
  <si>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</si>
  <si>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</si>
  <si>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</si>
  <si>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</si>
  <si>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</si>
  <si>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</si>
  <si>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</si>
  <si>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</si>
  <si>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</si>
  <si>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</si>
  <si>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</si>
  <si>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</si>
  <si>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</si>
  <si>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</si>
  <si>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</si>
  <si>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</si>
  <si>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</si>
  <si>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</si>
  <si>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</si>
  <si>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</si>
  <si>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</si>
  <si>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</si>
  <si>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</si>
  <si>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</si>
  <si>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</si>
  <si>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</si>
  <si>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</si>
  <si>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</si>
  <si>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</si>
  <si>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</si>
  <si>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</si>
  <si>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</si>
  <si>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</si>
  <si>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</si>
  <si>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</si>
  <si>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</si>
  <si>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</si>
  <si>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</si>
  <si>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</si>
  <si>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</si>
  <si>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</si>
  <si>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</si>
  <si>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</si>
  <si>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</si>
  <si>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</si>
  <si>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</si>
  <si>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</si>
  <si>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</si>
  <si>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</si>
  <si>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</si>
  <si>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</si>
  <si>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</si>
  <si>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</si>
  <si>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</si>
  <si>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</si>
  <si>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</si>
  <si>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</si>
  <si>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</si>
  <si>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</si>
  <si>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</si>
  <si>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</si>
  <si>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</si>
  <si>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</si>
  <si>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</si>
  <si>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</si>
  <si>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</si>
  <si>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</si>
  <si>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</si>
  <si>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</si>
  <si>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</si>
  <si>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</si>
  <si>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</si>
  <si>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</si>
  <si>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</si>
  <si>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</si>
  <si>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</si>
  <si>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</si>
  <si>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</si>
  <si>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</si>
  <si>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</si>
  <si>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</si>
  <si>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</si>
  <si>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</si>
  <si>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</si>
  <si>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</si>
  <si>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</si>
  <si>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</si>
  <si>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</si>
  <si>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</si>
  <si>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</si>
  <si>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</si>
  <si>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</si>
  <si>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</si>
  <si>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</si>
  <si>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</si>
  <si>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</si>
  <si>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</si>
  <si>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</si>
  <si>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</si>
  <si>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</si>
  <si>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</si>
  <si>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</si>
  <si>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</si>
  <si>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</si>
  <si>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</si>
  <si>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</si>
  <si>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</si>
  <si>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</si>
  <si>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</si>
  <si>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</si>
  <si>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</si>
  <si>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</si>
  <si>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</si>
  <si>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</si>
  <si>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</si>
  <si>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</si>
  <si>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</si>
  <si>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</si>
  <si>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</si>
  <si>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</si>
  <si>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</si>
  <si>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</si>
  <si>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</si>
  <si>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</si>
  <si>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</si>
  <si>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</si>
  <si>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</si>
  <si>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</si>
  <si>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</si>
  <si>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</si>
  <si>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</si>
  <si>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</si>
  <si>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</si>
  <si>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</si>
  <si>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</si>
  <si>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</si>
  <si>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</si>
  <si>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</si>
  <si>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</si>
  <si>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</si>
  <si>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</si>
  <si>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</si>
  <si>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</si>
  <si>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</si>
  <si>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</si>
  <si>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</si>
  <si>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</si>
  <si>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</si>
  <si>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</si>
  <si>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</si>
  <si>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</si>
  <si>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</si>
  <si>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</si>
  <si>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</si>
  <si>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</si>
  <si>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</si>
  <si>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</si>
  <si>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</si>
  <si>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</si>
  <si>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</si>
  <si>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</si>
  <si>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</si>
  <si>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</si>
  <si>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</si>
  <si>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</si>
  <si>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</si>
  <si>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</si>
  <si>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</si>
  <si>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</si>
  <si>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</si>
  <si>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</si>
  <si>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</si>
  <si>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</si>
  <si>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</si>
  <si>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</si>
  <si>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</si>
  <si>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</si>
  <si>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</si>
  <si>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</si>
  <si>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</si>
  <si>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</si>
  <si>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</si>
  <si>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</si>
  <si>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</si>
  <si>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</si>
  <si>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</si>
  <si>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</si>
  <si>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</si>
  <si>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</si>
  <si>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</si>
  <si>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</si>
  <si>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</si>
  <si>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</si>
  <si>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</si>
  <si>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</si>
  <si>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</si>
  <si>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</si>
  <si>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</si>
  <si>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</si>
  <si>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</si>
  <si>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</si>
  <si>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</si>
  <si>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</si>
  <si>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</si>
  <si>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</si>
  <si>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</si>
  <si>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</si>
  <si>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</si>
  <si>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</si>
  <si>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</si>
  <si>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</si>
  <si>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</si>
  <si>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</si>
  <si>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</si>
  <si>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</si>
  <si>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</si>
  <si>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</si>
  <si>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</si>
  <si>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</si>
  <si>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</si>
  <si>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</si>
  <si>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</si>
  <si>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</si>
  <si>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</si>
  <si>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</si>
  <si>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</si>
  <si>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</si>
  <si>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</si>
  <si>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</si>
  <si>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</si>
  <si>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</si>
  <si>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</si>
  <si>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</si>
  <si>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</si>
  <si>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</si>
  <si>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</si>
  <si>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</si>
  <si>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</si>
  <si>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</si>
  <si>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</si>
  <si>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</si>
  <si>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</si>
  <si>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</si>
  <si>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</si>
  <si>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</si>
  <si>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</si>
  <si>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</si>
  <si>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</si>
  <si>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</si>
  <si>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</si>
  <si>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</si>
  <si>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</si>
  <si>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</si>
  <si>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</si>
  <si>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</si>
  <si>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</si>
  <si>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</si>
  <si>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</si>
  <si>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</si>
  <si>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</si>
  <si>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</si>
  <si>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</si>
  <si>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</si>
  <si>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</si>
  <si>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</si>
  <si>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</si>
  <si>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</si>
  <si>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</si>
  <si>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</si>
  <si>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</si>
  <si>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</si>
  <si>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</si>
  <si>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</si>
  <si>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</si>
  <si>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</si>
  <si>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</si>
  <si>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</si>
  <si>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</si>
  <si>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</si>
  <si>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</si>
  <si>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</si>
  <si>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</si>
  <si>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</si>
  <si>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</si>
  <si>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</si>
  <si>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</si>
  <si>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</si>
  <si>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</si>
  <si>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</si>
  <si>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</si>
  <si>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</si>
  <si>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</si>
  <si>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</si>
  <si>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</si>
  <si>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</si>
  <si>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</si>
  <si>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</si>
  <si>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</si>
  <si>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</si>
  <si>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</si>
  <si>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</si>
  <si>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</si>
  <si>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</si>
  <si>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</si>
  <si>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</si>
  <si>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</si>
  <si>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</si>
  <si>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</si>
  <si>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</si>
  <si>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</si>
  <si>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</si>
  <si>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</si>
  <si>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</si>
  <si>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</si>
  <si>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</si>
  <si>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</si>
  <si>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</si>
  <si>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</si>
  <si>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</si>
  <si>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</si>
  <si>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</si>
  <si>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</si>
  <si>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</si>
  <si>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</si>
  <si>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</si>
  <si>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</si>
  <si>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</si>
  <si>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</si>
  <si>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</si>
  <si>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</si>
  <si>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</si>
  <si>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</si>
  <si>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</si>
  <si>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</si>
  <si>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</si>
  <si>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</si>
  <si>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</si>
  <si>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</si>
  <si>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</si>
  <si>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</si>
  <si>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</si>
  <si>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</si>
  <si>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</si>
  <si>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</si>
  <si>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</si>
  <si>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</si>
  <si>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</si>
  <si>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</si>
  <si>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</si>
  <si>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</si>
  <si>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</si>
  <si>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</si>
  <si>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</si>
  <si>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</si>
  <si>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</si>
  <si>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</si>
  <si>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</si>
  <si>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</si>
  <si>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</si>
  <si>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</si>
  <si>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</si>
  <si>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</si>
  <si>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</si>
  <si>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</si>
  <si>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</si>
  <si>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</si>
  <si>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</si>
  <si>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</si>
  <si>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</si>
  <si>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</si>
  <si>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</si>
  <si>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</si>
  <si>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</si>
  <si>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</si>
  <si>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</si>
  <si>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</si>
  <si>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</si>
  <si>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</si>
  <si>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</si>
  <si>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</si>
  <si>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</si>
  <si>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</si>
  <si>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</si>
  <si>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</si>
  <si>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</si>
  <si>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</si>
  <si>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</si>
  <si>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</si>
  <si>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</si>
  <si>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</si>
  <si>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</si>
  <si>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</si>
  <si>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</si>
  <si>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</si>
  <si>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</si>
  <si>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</si>
  <si>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</si>
  <si>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</si>
  <si>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</si>
  <si>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</si>
  <si>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</si>
  <si>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</si>
  <si>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</si>
  <si>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</si>
  <si>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</si>
  <si>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</si>
  <si>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</si>
  <si>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</si>
  <si>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</si>
  <si>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</si>
  <si>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</si>
  <si>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</si>
  <si>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</si>
  <si>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</si>
  <si>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</si>
  <si>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</si>
  <si>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</si>
  <si>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</si>
  <si>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</si>
  <si>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</si>
  <si>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</si>
  <si>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</si>
  <si>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</si>
  <si>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</si>
  <si>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</si>
  <si>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</si>
  <si>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</si>
  <si>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</si>
  <si>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</si>
  <si>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</si>
  <si>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</si>
  <si>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</si>
  <si>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</si>
  <si>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</si>
  <si>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</si>
  <si>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</si>
  <si>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</si>
  <si>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</si>
  <si>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</si>
  <si>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</si>
  <si>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</si>
  <si>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</si>
  <si>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</si>
  <si>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</si>
  <si>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</si>
  <si>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</si>
  <si>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</si>
  <si>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</si>
  <si>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</si>
  <si>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</si>
  <si>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</si>
  <si>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</si>
  <si>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</si>
  <si>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</si>
  <si>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</si>
  <si>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</si>
  <si>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</si>
  <si>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</si>
  <si>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</si>
  <si>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</si>
  <si>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</si>
  <si>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</si>
  <si>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</si>
  <si>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</si>
  <si>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</si>
  <si>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</si>
  <si>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</si>
  <si>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</si>
  <si>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</si>
  <si>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</si>
  <si>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</si>
  <si>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</si>
  <si>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</si>
  <si>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</si>
  <si>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</si>
  <si>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</si>
  <si>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</si>
  <si>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</si>
  <si>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</si>
  <si>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</si>
  <si>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</si>
  <si>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</si>
  <si>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</si>
  <si>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</si>
  <si>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</si>
  <si>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</si>
  <si>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</si>
  <si>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</si>
  <si>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</si>
  <si>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</si>
  <si>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</si>
  <si>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</si>
  <si>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</si>
  <si>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</si>
  <si>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</si>
  <si>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</si>
  <si>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</si>
  <si>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</si>
  <si>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</si>
  <si>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</si>
  <si>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</si>
  <si>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</si>
  <si>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</si>
  <si>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</si>
  <si>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</si>
  <si>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</si>
  <si>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</si>
  <si>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</si>
  <si>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</si>
  <si>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</si>
  <si>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</si>
  <si>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</si>
  <si>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</si>
  <si>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</si>
  <si>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</si>
  <si>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</si>
  <si>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</si>
  <si>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</si>
  <si>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</si>
  <si>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</si>
  <si>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</si>
  <si>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</si>
  <si>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</si>
  <si>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</si>
  <si>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</si>
  <si>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</si>
  <si>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</si>
  <si>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</si>
  <si>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</si>
  <si>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</si>
  <si>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</si>
  <si>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</si>
  <si>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</si>
  <si>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</si>
  <si>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</si>
  <si>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</si>
  <si>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</si>
  <si>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</si>
  <si>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</si>
  <si>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</si>
  <si>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</si>
  <si>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</si>
  <si>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</si>
  <si>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</si>
  <si>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</si>
  <si>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</si>
  <si>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</si>
  <si>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</si>
  <si>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</si>
  <si>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</si>
  <si>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</si>
  <si>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</si>
  <si>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</si>
  <si>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</si>
  <si>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</si>
  <si>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</si>
  <si>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</si>
  <si>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</si>
  <si>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</si>
  <si>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</si>
  <si>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</si>
  <si>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</si>
  <si>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</si>
  <si>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</si>
  <si>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</si>
  <si>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</si>
  <si>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</si>
  <si>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</si>
  <si>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</si>
  <si>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</si>
  <si>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</si>
  <si>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</si>
  <si>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</si>
  <si>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</si>
  <si>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</si>
  <si>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</si>
  <si>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</si>
  <si>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</si>
  <si>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</si>
  <si>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</si>
  <si>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</si>
  <si>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</si>
  <si>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</si>
  <si>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</si>
  <si>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</si>
  <si>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</si>
  <si>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</si>
  <si>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</si>
  <si>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</si>
  <si>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</si>
  <si>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</si>
  <si>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</si>
  <si>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</si>
  <si>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</si>
  <si>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</si>
  <si>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</si>
  <si>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</si>
  <si>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</si>
  <si>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</si>
  <si>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</si>
  <si>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</si>
  <si>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</si>
  <si>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</si>
  <si>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</si>
  <si>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</si>
  <si>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</si>
  <si>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</si>
  <si>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</si>
  <si>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</si>
  <si>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</si>
  <si>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</si>
  <si>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</si>
  <si>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</si>
  <si>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</si>
  <si>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</si>
  <si>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</si>
  <si>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</si>
  <si>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</si>
  <si>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</si>
  <si>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</si>
  <si>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</si>
  <si>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</si>
  <si>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</si>
  <si>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</si>
  <si>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</si>
  <si>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</si>
  <si>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</si>
  <si>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</si>
  <si>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</si>
  <si>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</si>
  <si>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</si>
  <si>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</si>
  <si>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</si>
  <si>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</si>
  <si>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</si>
  <si>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</si>
  <si>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</si>
  <si>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</si>
  <si>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</si>
  <si>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</si>
  <si>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</si>
  <si>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</si>
  <si>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</si>
  <si>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</si>
  <si>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</si>
  <si>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</si>
  <si>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</si>
  <si>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</si>
  <si>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</si>
  <si>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</si>
  <si>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</si>
  <si>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</si>
  <si>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</si>
  <si>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</si>
  <si>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</si>
  <si>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</si>
  <si>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</si>
  <si>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</si>
  <si>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</si>
  <si>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</si>
  <si>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</si>
  <si>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</si>
  <si>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</si>
  <si>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</si>
  <si>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</si>
  <si>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</si>
  <si>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</si>
  <si>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</si>
  <si>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</si>
  <si>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</si>
  <si>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</si>
  <si>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</si>
  <si>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</si>
  <si>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</si>
  <si>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</si>
  <si>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</si>
  <si>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</si>
  <si>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</si>
  <si>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</si>
  <si>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</si>
  <si>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</si>
  <si>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</si>
  <si>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</si>
  <si>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</si>
  <si>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</si>
  <si>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</si>
  <si>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</si>
  <si>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</si>
  <si>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</si>
  <si>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</si>
  <si>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</si>
  <si>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</si>
  <si>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</si>
  <si>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</si>
  <si>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</si>
  <si>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</si>
  <si>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</si>
  <si>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</si>
  <si>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</si>
  <si>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</si>
  <si>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</si>
  <si>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</si>
  <si>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</si>
  <si>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</si>
  <si>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</si>
  <si>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</si>
  <si>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</si>
  <si>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</si>
  <si>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</si>
  <si>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</si>
  <si>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</si>
  <si>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</si>
  <si>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</si>
  <si>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</si>
  <si>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</si>
  <si>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</si>
  <si>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</si>
  <si>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</si>
  <si>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</si>
  <si>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</si>
  <si>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</si>
  <si>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</si>
  <si>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</si>
  <si>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</si>
  <si>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</si>
  <si>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</si>
  <si>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</si>
  <si>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</si>
  <si>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</si>
  <si>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</si>
  <si>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</si>
  <si>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</si>
  <si>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</si>
  <si>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</si>
  <si>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</si>
  <si>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</si>
  <si>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</si>
  <si>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</si>
  <si>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</si>
  <si>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</si>
  <si>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</si>
  <si>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</si>
  <si>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</si>
  <si>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</si>
  <si>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</si>
  <si>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</si>
  <si>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</si>
  <si>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</si>
  <si>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</si>
  <si>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</si>
  <si>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</si>
  <si>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</si>
  <si>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</si>
  <si>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</si>
  <si>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</si>
  <si>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</si>
  <si>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</si>
  <si>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</si>
  <si>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</si>
  <si>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</si>
  <si>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</si>
  <si>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</si>
  <si>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</si>
  <si>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</si>
  <si>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</si>
  <si>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</si>
  <si>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</si>
  <si>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</si>
  <si>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</si>
  <si>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</si>
  <si>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</si>
  <si>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</si>
  <si>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</si>
  <si>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</si>
  <si>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</si>
  <si>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</si>
  <si>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</si>
  <si>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</si>
  <si>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</si>
  <si>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</si>
  <si>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</si>
  <si>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</si>
  <si>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</si>
  <si>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</si>
  <si>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</si>
  <si>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</si>
  <si>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</si>
  <si>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</si>
  <si>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</si>
  <si>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</si>
  <si>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</si>
  <si>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</si>
  <si>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</si>
  <si>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</si>
  <si>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</si>
  <si>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</si>
  <si>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</si>
  <si>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</si>
  <si>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</si>
  <si>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</si>
  <si>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</si>
  <si>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</si>
  <si>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</si>
  <si>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</si>
  <si>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</si>
  <si>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</si>
  <si>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</si>
  <si>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</si>
  <si>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</si>
  <si>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</si>
  <si>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</si>
  <si>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</si>
  <si>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</si>
  <si>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</si>
  <si>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</si>
  <si>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</si>
  <si>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</si>
  <si>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</si>
  <si>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</si>
  <si>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</si>
  <si>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</si>
  <si>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</si>
  <si>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</si>
  <si>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</si>
  <si>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</si>
  <si>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</si>
  <si>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</si>
  <si>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</si>
  <si>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</si>
  <si>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</si>
  <si>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</si>
  <si>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</si>
  <si>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</si>
  <si>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</si>
  <si>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</si>
  <si>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</si>
  <si>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</si>
  <si>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</si>
  <si>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</si>
  <si>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</si>
  <si>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</si>
  <si>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</si>
  <si>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</si>
  <si>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</si>
  <si>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</si>
  <si>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</si>
  <si>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</si>
  <si>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</si>
  <si>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</si>
  <si>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</si>
  <si>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</si>
  <si>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</si>
  <si>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</si>
  <si>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</si>
  <si>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</si>
  <si>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</si>
  <si>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</si>
  <si>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</si>
  <si>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</si>
  <si>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</si>
  <si>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</si>
  <si>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</si>
  <si>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</si>
  <si>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</si>
  <si>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</si>
  <si>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</si>
  <si>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</si>
  <si>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</si>
  <si>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</si>
  <si>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</si>
  <si>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</si>
  <si>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</si>
  <si>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</si>
  <si>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</si>
  <si>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</si>
  <si>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</si>
  <si>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</si>
  <si>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</si>
  <si>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</si>
  <si>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</si>
  <si>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</si>
  <si>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</si>
  <si>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</si>
  <si>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</si>
  <si>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</si>
  <si>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</si>
  <si>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</si>
  <si>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</si>
  <si>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</si>
  <si>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</si>
  <si>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</si>
  <si>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</si>
  <si>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</si>
  <si>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</si>
  <si>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</si>
  <si>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</si>
  <si>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</si>
  <si>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</si>
  <si>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</si>
  <si>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</si>
  <si>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</si>
  <si>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</si>
  <si>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</si>
  <si>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</si>
  <si>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</si>
  <si>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</si>
  <si>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</si>
  <si>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</si>
  <si>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</si>
  <si>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</si>
  <si>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</si>
  <si>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</si>
  <si>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</si>
  <si>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</si>
  <si>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</si>
  <si>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</si>
  <si>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</si>
  <si>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</si>
  <si>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</si>
  <si>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</si>
  <si>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</si>
  <si>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</si>
  <si>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</si>
  <si>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</si>
  <si>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</si>
  <si>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</si>
  <si>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</si>
  <si>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</si>
  <si>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</si>
  <si>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</si>
  <si>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</si>
  <si>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</si>
  <si>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</si>
  <si>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</si>
  <si>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</si>
  <si>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</si>
  <si>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</si>
  <si>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</si>
  <si>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</si>
  <si>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</si>
  <si>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</si>
  <si>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</si>
  <si>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</si>
  <si>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</si>
  <si>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</si>
  <si>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</si>
  <si>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</si>
  <si>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</si>
  <si>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</si>
  <si>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</si>
  <si>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</si>
  <si>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</si>
  <si>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</si>
  <si>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</si>
  <si>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</si>
  <si>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</si>
  <si>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</si>
  <si>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</si>
  <si>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</si>
  <si>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</si>
  <si>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</si>
  <si>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</si>
  <si>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</si>
  <si>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</si>
  <si>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</si>
  <si>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</si>
  <si>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</si>
  <si>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</si>
  <si>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</si>
  <si>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</si>
  <si>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</si>
  <si>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</si>
  <si>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</si>
  <si>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</si>
  <si>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</si>
  <si>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</si>
  <si>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</si>
  <si>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</si>
  <si>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</si>
  <si>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</si>
  <si>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</si>
  <si>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</si>
  <si>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</si>
  <si>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</si>
  <si>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</si>
  <si>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</si>
  <si>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</si>
  <si>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</si>
  <si>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</si>
  <si>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</si>
  <si>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</si>
  <si>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</si>
  <si>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</si>
  <si>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</si>
  <si>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</si>
  <si>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</si>
  <si>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</si>
  <si>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</si>
  <si>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</si>
  <si>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</si>
  <si>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</si>
  <si>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</si>
  <si>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</si>
  <si>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</si>
  <si>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</si>
  <si>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</si>
  <si>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</si>
  <si>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</si>
  <si>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</si>
  <si>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</si>
  <si>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</si>
  <si>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</si>
  <si>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</si>
  <si>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</si>
  <si>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</si>
  <si>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</si>
  <si>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</si>
  <si>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</si>
  <si>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</si>
  <si>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</si>
  <si>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</si>
  <si>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</si>
  <si>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</si>
  <si>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</si>
  <si>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</si>
  <si>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</si>
  <si>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</si>
  <si>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</si>
  <si>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</si>
  <si>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</si>
  <si>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</si>
  <si>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</si>
  <si>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</si>
  <si>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</si>
  <si>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</si>
  <si>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</si>
  <si>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</si>
  <si>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</si>
  <si>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</si>
  <si>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</si>
  <si>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</si>
  <si>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</si>
  <si>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</si>
  <si>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</si>
  <si>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</si>
  <si>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</si>
  <si>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</si>
  <si>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</si>
  <si>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</si>
  <si>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</si>
  <si>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</si>
  <si>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</si>
  <si>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</si>
  <si>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</si>
  <si>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</si>
  <si>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</si>
  <si>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</si>
  <si>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</si>
  <si>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</si>
  <si>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</si>
  <si>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</si>
  <si>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</si>
  <si>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</si>
  <si>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</si>
  <si>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</si>
  <si>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</si>
  <si>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</si>
  <si>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</si>
  <si>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</si>
  <si>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</si>
  <si>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</si>
  <si>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</si>
  <si>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</si>
  <si>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</si>
  <si>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</si>
  <si>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</si>
  <si>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</si>
  <si>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</si>
  <si>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</si>
  <si>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</si>
  <si>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</si>
  <si>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</si>
  <si>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</si>
  <si>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</si>
  <si>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</si>
  <si>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</si>
  <si>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</si>
  <si>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</si>
  <si>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</si>
  <si>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</si>
  <si>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</si>
  <si>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</si>
  <si>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</si>
  <si>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</si>
  <si>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</si>
  <si>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</si>
  <si>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</si>
  <si>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</si>
  <si>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</si>
  <si>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</si>
  <si>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</si>
  <si>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</si>
  <si>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</si>
  <si>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</si>
  <si>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</si>
  <si>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</si>
  <si>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</si>
  <si>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</si>
  <si>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</si>
  <si>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</si>
  <si>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</si>
  <si>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</si>
  <si>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</si>
  <si>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</si>
  <si>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</si>
  <si>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</si>
  <si>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</si>
  <si>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</si>
  <si>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</si>
  <si>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</si>
  <si>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</si>
  <si>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</si>
  <si>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</si>
  <si>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</si>
  <si>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</si>
  <si>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</si>
  <si>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</si>
  <si>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</si>
  <si>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</si>
  <si>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</si>
  <si>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</si>
  <si>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</si>
  <si>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</si>
  <si>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</si>
  <si>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</si>
  <si>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</si>
  <si>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</si>
  <si>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</si>
  <si>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</si>
  <si>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</si>
  <si>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</si>
  <si>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</si>
  <si>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</si>
  <si>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</si>
  <si>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</si>
  <si>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</si>
  <si>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</si>
  <si>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</si>
  <si>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</si>
  <si>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</si>
  <si>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</si>
  <si>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</si>
  <si>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</si>
  <si>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</si>
  <si>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</si>
  <si>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</si>
  <si>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</si>
  <si>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</si>
  <si>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</si>
  <si>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</si>
  <si>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</si>
  <si>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</si>
  <si>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</si>
  <si>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</si>
  <si>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</si>
  <si>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</si>
  <si>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</si>
  <si>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</si>
  <si>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</si>
  <si>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</si>
  <si>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</si>
  <si>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</si>
  <si>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</si>
  <si>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</si>
  <si>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</si>
  <si>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</si>
  <si>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</si>
  <si>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</si>
  <si>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</si>
  <si>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</si>
  <si>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</si>
  <si>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</si>
  <si>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</si>
  <si>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</si>
  <si>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</si>
  <si>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</si>
  <si>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</si>
  <si>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</si>
  <si>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</si>
  <si>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</si>
  <si>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</si>
  <si>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</si>
  <si>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</si>
  <si>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</si>
  <si>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</si>
  <si>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</si>
  <si>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</si>
  <si>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</si>
  <si>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</si>
  <si>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</si>
  <si>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</si>
  <si>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</si>
  <si>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</si>
  <si>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</si>
  <si>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</si>
  <si>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</si>
  <si>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</si>
  <si>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</si>
  <si>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</si>
  <si>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</si>
  <si>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</si>
  <si>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</si>
  <si>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</si>
  <si>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</si>
  <si>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</si>
  <si>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</si>
  <si>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</si>
  <si>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</si>
  <si>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</si>
  <si>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</si>
  <si>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</si>
  <si>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</si>
  <si>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</si>
  <si>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</si>
  <si>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</si>
  <si>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</si>
  <si>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</si>
  <si>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</si>
  <si>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</si>
  <si>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</si>
  <si>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</si>
  <si>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</si>
  <si>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</si>
  <si>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</si>
  <si>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</si>
  <si>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</si>
  <si>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</si>
  <si>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</si>
  <si>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</si>
  <si>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</si>
  <si>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</si>
  <si>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</si>
  <si>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</si>
  <si>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</si>
  <si>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</si>
  <si>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</si>
  <si>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</si>
  <si>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</si>
  <si>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</si>
  <si>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</si>
  <si>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</si>
  <si>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</si>
  <si>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</si>
  <si>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</si>
  <si>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</si>
  <si>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</si>
  <si>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</si>
  <si>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</si>
  <si>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</si>
  <si>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</si>
  <si>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</si>
  <si>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</si>
  <si>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</si>
  <si>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</si>
  <si>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</si>
  <si>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</si>
  <si>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</si>
  <si>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</si>
  <si>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</si>
  <si>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</si>
  <si>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</si>
  <si>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</si>
  <si>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</si>
  <si>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</si>
  <si>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</si>
  <si>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</si>
  <si>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</si>
  <si>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</si>
  <si>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</si>
  <si>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</si>
  <si>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</si>
  <si>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</si>
  <si>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</si>
  <si>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</si>
  <si>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</si>
  <si>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</si>
  <si>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</si>
  <si>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</si>
  <si>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</si>
  <si>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</si>
  <si>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</si>
  <si>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</si>
  <si>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</si>
  <si>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</si>
  <si>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</si>
  <si>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</si>
  <si>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</si>
  <si>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</si>
  <si>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</si>
  <si>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</si>
  <si>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</si>
  <si>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</si>
  <si>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</si>
  <si>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</si>
  <si>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</si>
  <si>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</si>
  <si>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</si>
  <si>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</si>
  <si>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</si>
  <si>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</si>
  <si>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</si>
  <si>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</si>
  <si>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</si>
  <si>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</si>
  <si>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</si>
  <si>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</si>
  <si>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</si>
  <si>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</si>
  <si>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</si>
  <si>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</si>
  <si>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</si>
  <si>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</si>
  <si>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</si>
  <si>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</si>
  <si>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</si>
  <si>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</si>
  <si>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</si>
  <si>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</si>
  <si>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</si>
  <si>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</si>
  <si>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</si>
  <si>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</si>
  <si>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</si>
  <si>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</si>
  <si>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</si>
  <si>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</si>
  <si>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</si>
  <si>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</si>
  <si>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</si>
  <si>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</si>
  <si>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</si>
  <si>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</si>
  <si>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</si>
  <si>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</si>
  <si>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</si>
  <si>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</si>
  <si>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</si>
  <si>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</si>
  <si>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</si>
  <si>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</si>
  <si>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</si>
  <si>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</si>
  <si>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</si>
  <si>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</si>
  <si>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</si>
  <si>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</si>
  <si>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</si>
  <si>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</si>
  <si>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</si>
  <si>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</si>
  <si>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</si>
  <si>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</si>
  <si>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</si>
  <si>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</si>
  <si>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</si>
  <si>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</si>
  <si>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</si>
  <si>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</si>
  <si>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</si>
  <si>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</si>
  <si>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</si>
  <si>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</si>
  <si>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</si>
  <si>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</si>
  <si>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</si>
  <si>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</si>
  <si>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</si>
  <si>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</si>
  <si>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</si>
  <si>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</si>
  <si>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</si>
  <si>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</si>
  <si>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</si>
  <si>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</si>
  <si>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</si>
  <si>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</si>
  <si>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</si>
  <si>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</si>
  <si>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</si>
  <si>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</si>
  <si>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</si>
  <si>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</si>
  <si>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</si>
  <si>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</si>
  <si>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</si>
  <si>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</si>
  <si>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</si>
  <si>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</si>
  <si>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</si>
  <si>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</si>
  <si>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</si>
  <si>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</si>
  <si>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</si>
  <si>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</si>
  <si>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</si>
  <si>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</si>
  <si>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</si>
  <si>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</si>
  <si>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</si>
  <si>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</si>
  <si>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</si>
  <si>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</si>
  <si>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</si>
  <si>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</si>
  <si>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</si>
  <si>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</si>
  <si>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</si>
  <si>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</si>
  <si>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</si>
  <si>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</si>
  <si>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</si>
  <si>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</si>
  <si>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</si>
  <si>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</si>
  <si>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</si>
  <si>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</si>
  <si>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</si>
  <si>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</si>
  <si>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</si>
  <si>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</si>
  <si>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</si>
  <si>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</si>
  <si>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</si>
  <si>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</si>
  <si>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</si>
  <si>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</si>
  <si>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</si>
  <si>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</si>
  <si>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</si>
  <si>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</si>
  <si>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</si>
  <si>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</si>
  <si>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</si>
  <si>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</si>
  <si>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</si>
  <si>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</si>
  <si>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</si>
  <si>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</si>
  <si>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</si>
  <si>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</si>
  <si>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</si>
  <si>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</si>
  <si>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</si>
  <si>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</si>
  <si>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</si>
  <si>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</si>
  <si>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</si>
  <si>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</si>
  <si>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</si>
  <si>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</si>
  <si>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</si>
  <si>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</si>
  <si>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</si>
  <si>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</si>
  <si>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</si>
  <si>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</si>
  <si>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</si>
  <si>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</si>
  <si>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</si>
  <si>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</si>
  <si>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</si>
  <si>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</si>
  <si>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</si>
  <si>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</si>
  <si>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</si>
  <si>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</si>
  <si>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</si>
  <si>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</si>
  <si>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</si>
  <si>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</si>
  <si>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</si>
  <si>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</si>
  <si>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</si>
  <si>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</si>
  <si>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</si>
  <si>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</si>
  <si>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</si>
  <si>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</si>
  <si>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</si>
  <si>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</si>
  <si>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</si>
  <si>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</si>
  <si>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</si>
  <si>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</si>
  <si>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</si>
  <si>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</si>
  <si>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</si>
  <si>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</si>
  <si>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</si>
  <si>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</si>
  <si>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</si>
  <si>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</si>
  <si>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</si>
  <si>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</si>
  <si>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</si>
  <si>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</si>
  <si>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</si>
  <si>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</si>
  <si>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</si>
  <si>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</si>
  <si>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</si>
  <si>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</si>
  <si>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</si>
  <si>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</si>
  <si>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</si>
  <si>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</si>
  <si>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</si>
  <si>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</si>
  <si>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</si>
  <si>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</si>
  <si>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</si>
  <si>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</si>
  <si>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</si>
  <si>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</si>
  <si>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</si>
  <si>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</si>
  <si>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</si>
  <si>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</si>
  <si>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</si>
  <si>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</si>
  <si>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</si>
  <si>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</si>
  <si>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</si>
  <si>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</si>
  <si>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</si>
  <si>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</si>
  <si>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</si>
  <si>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</si>
  <si>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</si>
  <si>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</si>
  <si>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</si>
  <si>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</si>
  <si>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</si>
  <si>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</si>
  <si>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</si>
  <si>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</si>
  <si>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</si>
  <si>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</si>
  <si>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</si>
  <si>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</si>
  <si>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</si>
  <si>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</si>
  <si>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</si>
  <si>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</si>
  <si>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</si>
  <si>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</si>
  <si>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</si>
  <si>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</si>
  <si>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</si>
  <si>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</si>
  <si>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</si>
  <si>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</si>
  <si>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</si>
  <si>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</si>
  <si>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</si>
  <si>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</si>
  <si>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</si>
  <si>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</si>
  <si>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</si>
  <si>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</si>
  <si>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</si>
  <si>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</si>
  <si>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</si>
  <si>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</si>
  <si>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</si>
  <si>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</si>
  <si>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</si>
  <si>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</si>
  <si>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</si>
  <si>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</si>
  <si>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</si>
  <si>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</si>
  <si>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</si>
  <si>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</si>
  <si>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</si>
  <si>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</si>
  <si>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</si>
  <si>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</si>
  <si>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</si>
  <si>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</si>
  <si>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</si>
  <si>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</si>
  <si>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</si>
  <si>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</si>
  <si>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</si>
  <si>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</si>
  <si>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</si>
  <si>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</si>
  <si>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</si>
  <si>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</si>
  <si>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</si>
  <si>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</si>
  <si>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</si>
  <si>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</si>
  <si>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</si>
  <si>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</si>
  <si>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</si>
  <si>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</si>
  <si>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</si>
  <si>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</si>
  <si>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</si>
  <si>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</si>
  <si>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</si>
  <si>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</si>
  <si>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</si>
  <si>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</si>
  <si>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</si>
  <si>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</si>
  <si>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</si>
  <si>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</si>
  <si>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</si>
  <si>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</si>
  <si>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</si>
  <si>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</si>
  <si>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</si>
  <si>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</si>
  <si>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</si>
  <si>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</si>
  <si>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</si>
  <si>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</si>
  <si>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</si>
  <si>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</si>
  <si>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</si>
  <si>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</si>
  <si>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</si>
  <si>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</si>
  <si>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</si>
  <si>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</si>
  <si>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</si>
  <si>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</si>
  <si>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</si>
  <si>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</si>
  <si>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</si>
  <si>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</si>
  <si>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</si>
  <si>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</si>
  <si>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</si>
  <si>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</si>
  <si>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</si>
  <si>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</si>
  <si>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</si>
  <si>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</si>
  <si>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</si>
  <si>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</si>
  <si>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</si>
  <si>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</si>
  <si>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</si>
  <si>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</si>
  <si>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</si>
  <si>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</si>
  <si>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</si>
  <si>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</si>
  <si>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</si>
  <si>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</si>
  <si>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</si>
  <si>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</si>
  <si>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</si>
  <si>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</si>
  <si>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</si>
  <si>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</si>
  <si>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</si>
  <si>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</si>
  <si>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</si>
  <si>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</si>
  <si>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</si>
  <si>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</si>
  <si>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</si>
  <si>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</si>
  <si>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</si>
  <si>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</si>
  <si>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</si>
  <si>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</si>
  <si>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</si>
  <si>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</si>
  <si>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</si>
  <si>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</si>
  <si>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</si>
  <si>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</si>
  <si>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</si>
  <si>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</si>
  <si>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</si>
  <si>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</si>
  <si>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</si>
  <si>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</si>
  <si>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</si>
  <si>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</si>
  <si>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</si>
  <si>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</si>
  <si>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</si>
  <si>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</si>
  <si>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</si>
  <si>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</si>
  <si>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</si>
  <si>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</si>
  <si>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</si>
  <si>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</si>
  <si>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</si>
  <si>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</si>
  <si>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</si>
  <si>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</si>
  <si>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</si>
  <si>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</si>
  <si>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</si>
  <si>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</si>
  <si>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</si>
  <si>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</si>
  <si>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</si>
  <si>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</si>
  <si>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</si>
  <si>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</si>
  <si>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</si>
  <si>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</si>
  <si>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</si>
  <si>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</si>
  <si>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</si>
  <si>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</si>
  <si>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</si>
  <si>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</si>
  <si>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</si>
  <si>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</si>
  <si>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</si>
  <si>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</si>
  <si>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</si>
  <si>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</si>
  <si>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</si>
  <si>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</si>
  <si>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</si>
  <si>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</si>
  <si>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</si>
  <si>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</si>
  <si>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</si>
  <si>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</si>
  <si>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</si>
  <si>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</si>
  <si>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</si>
  <si>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</si>
  <si>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</si>
  <si>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</si>
  <si>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</si>
  <si>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</si>
  <si>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</si>
  <si>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</si>
  <si>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</si>
  <si>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</si>
  <si>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</si>
  <si>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</si>
  <si>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</si>
  <si>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</si>
  <si>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</si>
  <si>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</si>
  <si>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</si>
  <si>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</si>
  <si>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</si>
  <si>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</si>
  <si>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</si>
  <si>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</si>
  <si>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</si>
  <si>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</si>
  <si>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</si>
  <si>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</si>
  <si>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</si>
  <si>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</si>
  <si>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</si>
  <si>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</si>
  <si>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</si>
  <si>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</si>
  <si>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</si>
  <si>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</si>
  <si>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</si>
  <si>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</si>
  <si>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</si>
  <si>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</si>
  <si>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</si>
  <si>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</si>
  <si>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</si>
  <si>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</si>
  <si>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</si>
  <si>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</si>
  <si>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</si>
  <si>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</si>
  <si>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</si>
  <si>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</si>
  <si>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</si>
  <si>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</si>
  <si>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</si>
  <si>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</si>
  <si>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</si>
  <si>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</si>
  <si>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</si>
  <si>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</si>
  <si>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</si>
  <si>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</si>
  <si>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</si>
  <si>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</si>
  <si>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</si>
  <si>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</si>
  <si>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</si>
  <si>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</si>
  <si>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</si>
  <si>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</si>
  <si>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</si>
  <si>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</si>
  <si>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</si>
  <si>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</si>
  <si>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</si>
  <si>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</si>
  <si>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</si>
  <si>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</si>
  <si>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</si>
  <si>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</si>
  <si>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</si>
  <si>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</si>
  <si>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</si>
  <si>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</si>
  <si>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</si>
  <si>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</si>
  <si>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</si>
  <si>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</si>
  <si>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</si>
  <si>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</si>
  <si>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</si>
  <si>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</si>
  <si>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</si>
  <si>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</si>
  <si>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</si>
  <si>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</si>
  <si>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</si>
  <si>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</si>
  <si>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</si>
  <si>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</si>
  <si>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</si>
  <si>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</si>
  <si>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</si>
  <si>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</si>
  <si>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</si>
  <si>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</si>
  <si>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</si>
  <si>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</si>
  <si>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</si>
  <si>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</si>
  <si>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</si>
  <si>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</si>
  <si>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</si>
  <si>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</si>
  <si>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</si>
  <si>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</si>
  <si>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</si>
  <si>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</si>
  <si>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</si>
  <si>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</si>
  <si>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</si>
  <si>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</si>
  <si>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</si>
  <si>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</si>
  <si>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</si>
  <si>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</si>
  <si>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</si>
  <si>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</si>
  <si>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</si>
  <si>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</si>
  <si>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</si>
  <si>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</si>
  <si>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</si>
  <si>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</si>
  <si>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</si>
  <si>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</si>
  <si>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</si>
  <si>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</si>
  <si>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</si>
  <si>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</si>
  <si>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</si>
  <si>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</si>
  <si>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</si>
  <si>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</si>
  <si>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</si>
  <si>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</si>
  <si>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</si>
  <si>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</si>
  <si>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</si>
  <si>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</si>
  <si>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</si>
  <si>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</si>
  <si>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</si>
  <si>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</si>
  <si>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</si>
  <si>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</si>
  <si>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</si>
  <si>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</si>
  <si>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</si>
  <si>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</si>
  <si>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</si>
  <si>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</si>
  <si>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</si>
  <si>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</si>
  <si>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</si>
  <si>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</si>
  <si>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</si>
  <si>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</si>
  <si>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</si>
  <si>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</si>
  <si>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</si>
  <si>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</si>
  <si>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</si>
  <si>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</si>
  <si>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</si>
  <si>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</si>
  <si>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</si>
  <si>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</si>
  <si>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</si>
  <si>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</si>
  <si>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</si>
  <si>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</si>
  <si>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</si>
  <si>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</si>
  <si>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</si>
  <si>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</si>
  <si>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</si>
  <si>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</si>
  <si>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</si>
  <si>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</si>
  <si>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</si>
  <si>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</si>
  <si>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</si>
  <si>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</si>
  <si>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</si>
  <si>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</si>
  <si>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</si>
  <si>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</si>
  <si>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</si>
  <si>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</si>
  <si>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</si>
  <si>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</si>
  <si>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</si>
  <si>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</si>
  <si>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</si>
  <si>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</si>
  <si>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</si>
  <si>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</si>
  <si>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</si>
  <si>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</si>
  <si>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</si>
  <si>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</si>
  <si>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</si>
  <si>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</si>
  <si>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</si>
  <si>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</si>
  <si>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</si>
  <si>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</si>
  <si>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</si>
  <si>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</si>
  <si>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</si>
  <si>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</si>
  <si>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</si>
  <si>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</si>
  <si>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</si>
  <si>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</si>
  <si>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</si>
  <si>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</si>
  <si>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</si>
  <si>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</si>
  <si>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</si>
  <si>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</si>
  <si>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</si>
  <si>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</si>
  <si>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</si>
  <si>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</si>
  <si>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</si>
  <si>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</si>
  <si>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</si>
  <si>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</si>
  <si>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</si>
  <si>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</si>
  <si>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</si>
  <si>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</si>
  <si>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</si>
  <si>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</si>
  <si>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</si>
  <si>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</si>
  <si>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</si>
  <si>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</si>
  <si>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</si>
  <si>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</si>
  <si>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</si>
  <si>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</si>
  <si>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</si>
  <si>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</si>
  <si>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</si>
  <si>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</si>
  <si>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</si>
  <si>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</si>
  <si>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</si>
  <si>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</si>
  <si>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</si>
  <si>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</si>
  <si>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</si>
  <si>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</si>
  <si>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</si>
  <si>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</si>
  <si>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</si>
  <si>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</si>
  <si>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</si>
  <si>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</si>
  <si>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</si>
  <si>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</si>
  <si>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</si>
  <si>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</si>
  <si>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</si>
  <si>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</si>
  <si>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</si>
  <si>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</si>
  <si>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</si>
  <si>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</si>
  <si>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</si>
  <si>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</si>
  <si>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</si>
  <si>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</si>
  <si>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</si>
  <si>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</si>
  <si>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</si>
  <si>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</si>
  <si>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</si>
  <si>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</si>
  <si>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</si>
  <si>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</si>
  <si>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</si>
  <si>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</si>
  <si>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</si>
  <si>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</si>
  <si>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</si>
  <si>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</si>
  <si>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</si>
  <si>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</si>
  <si>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</si>
  <si>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</si>
  <si>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</si>
  <si>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</si>
  <si>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</si>
  <si>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</si>
  <si>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</si>
  <si>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</si>
  <si>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</si>
  <si>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</si>
  <si>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</si>
  <si>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</si>
  <si>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</si>
  <si>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</si>
  <si>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</si>
  <si>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</si>
  <si>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</si>
  <si>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</si>
  <si>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</si>
  <si>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</si>
  <si>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</si>
  <si>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</si>
  <si>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</si>
  <si>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</si>
  <si>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</si>
  <si>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</si>
  <si>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</si>
  <si>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</si>
  <si>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</si>
  <si>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</si>
  <si>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</si>
  <si>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</si>
  <si>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</si>
  <si>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</si>
  <si>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</si>
  <si>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</si>
  <si>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Електрична енергија</t>
  </si>
  <si>
    <t>Рачунарска опрема</t>
  </si>
  <si>
    <t>Канцеларијски материјал</t>
  </si>
  <si>
    <t>Гориво</t>
  </si>
  <si>
    <t>Лож уље</t>
  </si>
  <si>
    <t>Одржавање возила</t>
  </si>
  <si>
    <t>Изградња путева и улица</t>
  </si>
  <si>
    <t>Превоз ученика, превоз пензионера и превоз путника ( студијска путовања)</t>
  </si>
  <si>
    <t>Геодетске услуге</t>
  </si>
  <si>
    <t>Пројекти парцелације, препарцелације</t>
  </si>
  <si>
    <t>Услуге маркетиншке агенције</t>
  </si>
  <si>
    <t>Услуге агенцијског запошљавања</t>
  </si>
  <si>
    <t>Уређење шумских површина</t>
  </si>
  <si>
    <t>Изградња међуобјекта за сакупљање и прераду споредних производа животињског порекла</t>
  </si>
  <si>
    <t>Услуге социјалне заштите - Помоћ у кући за стара лица</t>
  </si>
  <si>
    <t>Услуге социјалне заштите - Помоћ у кући за децу са сметњама у развоју</t>
  </si>
  <si>
    <t>Услуге социјалне заштите - Лични пратилац деце са сметњама у развоју</t>
  </si>
  <si>
    <t>Услуге социјалне заштите - Дневни боравак деце са сметњама у развоју</t>
  </si>
  <si>
    <t>Услуге израде мастер плана израде и уређења  простора  Рибничког језера</t>
  </si>
  <si>
    <t>Израда техничке документације за зграду ИБЦ Златибор</t>
  </si>
  <si>
    <t>Услуге социјалне заштите - персонални асистент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</si>
</sst>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Loše" xfId="1" builtinId="27"/>
    <cellStyle name="Normalan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68"/>
  <sheetViews>
    <sheetView tabSelected="1" workbookViewId="0">
      <pane ySplit="4" topLeftCell="A5" activePane="bottomLeft" state="frozen"/>
      <selection pane="bottomLeft" activeCell="L6" sqref="L6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8" t="s">
        <v>9</v>
      </c>
      <c r="B1" s="19"/>
      <c r="C1" s="19"/>
      <c r="D1" s="19"/>
      <c r="E1" s="19"/>
      <c r="F1" s="20"/>
      <c r="G1" s="21" t="s">
        <v>10</v>
      </c>
      <c r="H1" s="22"/>
      <c r="I1" s="22"/>
      <c r="J1" s="23"/>
      <c r="K1" s="24" t="s">
        <v>12</v>
      </c>
      <c r="L1" s="25"/>
      <c r="M1" s="25"/>
      <c r="N1" s="25"/>
      <c r="O1" s="25"/>
      <c r="P1" s="25"/>
      <c r="Q1" s="25"/>
      <c r="R1" s="26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22.5" x14ac:dyDescent="0.2">
      <c r="A5" s="12" t="str">
        <f t="shared" ref="A5:A63" si="0">IF(LEN(B5)&gt;1,TEXT(ROW(B5)-4,"0000"),(IF(LEN(B6)&gt;1,"unesite naziv","")))</f>
        <v>0001</v>
      </c>
      <c r="B5" s="10" t="s">
        <v>19050</v>
      </c>
      <c r="C5" s="10" t="s">
        <v>3</v>
      </c>
      <c r="D5" s="11">
        <v>13000000</v>
      </c>
      <c r="E5" s="10" t="s">
        <v>4</v>
      </c>
      <c r="F5" s="10" t="s">
        <v>9523</v>
      </c>
      <c r="G5" s="10"/>
      <c r="H5" s="10" t="s">
        <v>18354</v>
      </c>
      <c r="I5" s="10" t="s">
        <v>244</v>
      </c>
      <c r="J5" s="10"/>
      <c r="K5" s="10" t="s">
        <v>292</v>
      </c>
      <c r="L5" s="10"/>
      <c r="M5" s="10"/>
      <c r="N5" s="10"/>
      <c r="O5" s="10"/>
      <c r="P5" s="10"/>
      <c r="Q5" s="10"/>
      <c r="R5" s="10"/>
    </row>
    <row r="6" spans="1:18" ht="33.75" x14ac:dyDescent="0.2">
      <c r="A6" s="12" t="str">
        <f t="shared" si="0"/>
        <v>0002</v>
      </c>
      <c r="B6" s="10" t="s">
        <v>19051</v>
      </c>
      <c r="C6" s="10" t="s">
        <v>3</v>
      </c>
      <c r="D6" s="11">
        <v>3140000</v>
      </c>
      <c r="E6" s="10" t="s">
        <v>4</v>
      </c>
      <c r="F6" s="10" t="s">
        <v>9523</v>
      </c>
      <c r="G6" s="10"/>
      <c r="H6" s="10" t="s">
        <v>18983</v>
      </c>
      <c r="I6" s="10" t="s">
        <v>244</v>
      </c>
      <c r="J6" s="10"/>
      <c r="K6" s="10" t="s">
        <v>292</v>
      </c>
      <c r="L6" s="10"/>
      <c r="M6" s="10"/>
      <c r="N6" s="10"/>
      <c r="O6" s="10"/>
      <c r="P6" s="10"/>
      <c r="Q6" s="10"/>
      <c r="R6" s="10"/>
    </row>
    <row r="7" spans="1:18" ht="33.75" x14ac:dyDescent="0.2">
      <c r="A7" s="12" t="str">
        <f t="shared" si="0"/>
        <v>0003</v>
      </c>
      <c r="B7" s="10" t="s">
        <v>19052</v>
      </c>
      <c r="C7" s="10" t="s">
        <v>3</v>
      </c>
      <c r="D7" s="11">
        <v>7833000</v>
      </c>
      <c r="E7" s="10" t="s">
        <v>4</v>
      </c>
      <c r="F7" s="10" t="s">
        <v>9523</v>
      </c>
      <c r="G7" s="10"/>
      <c r="H7" s="10" t="s">
        <v>18356</v>
      </c>
      <c r="I7" s="10" t="s">
        <v>244</v>
      </c>
      <c r="J7" s="10"/>
      <c r="K7" s="10" t="s">
        <v>292</v>
      </c>
      <c r="L7" s="10"/>
      <c r="M7" s="10"/>
      <c r="N7" s="10"/>
      <c r="O7" s="10"/>
      <c r="P7" s="10"/>
      <c r="Q7" s="10"/>
      <c r="R7" s="10"/>
    </row>
    <row r="8" spans="1:18" ht="33.75" x14ac:dyDescent="0.2">
      <c r="A8" s="12" t="str">
        <f t="shared" si="0"/>
        <v>0004</v>
      </c>
      <c r="B8" s="10" t="s">
        <v>19053</v>
      </c>
      <c r="C8" s="10" t="s">
        <v>3</v>
      </c>
      <c r="D8" s="11">
        <v>7919000</v>
      </c>
      <c r="E8" s="10" t="s">
        <v>4</v>
      </c>
      <c r="F8" s="10" t="s">
        <v>9523</v>
      </c>
      <c r="G8" s="10"/>
      <c r="H8" s="10" t="s">
        <v>18356</v>
      </c>
      <c r="I8" s="10" t="s">
        <v>244</v>
      </c>
      <c r="J8" s="10"/>
      <c r="K8" s="10" t="s">
        <v>292</v>
      </c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>0005</v>
      </c>
      <c r="B9" s="10" t="s">
        <v>19036</v>
      </c>
      <c r="C9" s="10" t="s">
        <v>2</v>
      </c>
      <c r="D9" s="11">
        <v>65833000</v>
      </c>
      <c r="E9" s="10" t="s">
        <v>4</v>
      </c>
      <c r="F9" s="10" t="s">
        <v>9523</v>
      </c>
      <c r="G9" s="10"/>
      <c r="H9" s="10" t="s">
        <v>9841</v>
      </c>
      <c r="I9" s="10" t="s">
        <v>244</v>
      </c>
      <c r="J9" s="10"/>
      <c r="K9" s="10" t="s">
        <v>292</v>
      </c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>0006</v>
      </c>
      <c r="B10" s="10" t="s">
        <v>19037</v>
      </c>
      <c r="C10" s="10" t="s">
        <v>2</v>
      </c>
      <c r="D10" s="11">
        <v>2500000</v>
      </c>
      <c r="E10" s="10" t="s">
        <v>4</v>
      </c>
      <c r="F10" s="10" t="s">
        <v>9523</v>
      </c>
      <c r="G10" s="10"/>
      <c r="H10" s="10" t="s">
        <v>11485</v>
      </c>
      <c r="I10" s="10" t="s">
        <v>244</v>
      </c>
      <c r="J10" s="10"/>
      <c r="K10" s="10" t="s">
        <v>292</v>
      </c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>0007</v>
      </c>
      <c r="B11" s="10" t="s">
        <v>19038</v>
      </c>
      <c r="C11" s="10" t="s">
        <v>2</v>
      </c>
      <c r="D11" s="11">
        <v>6666000</v>
      </c>
      <c r="E11" s="10" t="s">
        <v>4</v>
      </c>
      <c r="F11" s="10" t="s">
        <v>9523</v>
      </c>
      <c r="G11" s="10"/>
      <c r="H11" s="10" t="s">
        <v>11325</v>
      </c>
      <c r="I11" s="10" t="s">
        <v>244</v>
      </c>
      <c r="J11" s="10"/>
      <c r="K11" s="10" t="s">
        <v>292</v>
      </c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>0008</v>
      </c>
      <c r="B12" s="10" t="s">
        <v>19039</v>
      </c>
      <c r="C12" s="10" t="s">
        <v>2</v>
      </c>
      <c r="D12" s="11">
        <v>6666000</v>
      </c>
      <c r="E12" s="10" t="s">
        <v>4</v>
      </c>
      <c r="F12" s="10" t="s">
        <v>9523</v>
      </c>
      <c r="G12" s="10"/>
      <c r="H12" s="10" t="s">
        <v>9763</v>
      </c>
      <c r="I12" s="10" t="s">
        <v>244</v>
      </c>
      <c r="J12" s="10"/>
      <c r="K12" s="10" t="s">
        <v>292</v>
      </c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>0009</v>
      </c>
      <c r="B13" s="10" t="s">
        <v>19040</v>
      </c>
      <c r="C13" s="10" t="s">
        <v>2</v>
      </c>
      <c r="D13" s="11">
        <v>13333000</v>
      </c>
      <c r="E13" s="10" t="s">
        <v>4</v>
      </c>
      <c r="F13" s="10" t="s">
        <v>9523</v>
      </c>
      <c r="G13" s="10"/>
      <c r="H13" s="10" t="s">
        <v>9804</v>
      </c>
      <c r="I13" s="10" t="s">
        <v>244</v>
      </c>
      <c r="J13" s="10"/>
      <c r="K13" s="10" t="s">
        <v>292</v>
      </c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>0010</v>
      </c>
      <c r="B14" s="10" t="s">
        <v>19041</v>
      </c>
      <c r="C14" s="10" t="s">
        <v>3</v>
      </c>
      <c r="D14" s="11">
        <v>3125000</v>
      </c>
      <c r="E14" s="10" t="s">
        <v>4</v>
      </c>
      <c r="F14" s="10" t="s">
        <v>9523</v>
      </c>
      <c r="G14" s="10"/>
      <c r="H14" s="10" t="s">
        <v>16904</v>
      </c>
      <c r="I14" s="10" t="s">
        <v>244</v>
      </c>
      <c r="J14" s="10"/>
      <c r="K14" s="10" t="s">
        <v>292</v>
      </c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>IF(LEN(B15)&gt;1,TEXT(ROW(B15)-4,"0000"),(IF(LEN(#REF!)&gt;1,"unesite naziv","")))</f>
        <v>0011</v>
      </c>
      <c r="B15" s="10" t="s">
        <v>19042</v>
      </c>
      <c r="C15" s="10" t="s">
        <v>1</v>
      </c>
      <c r="D15" s="11">
        <v>90000000</v>
      </c>
      <c r="E15" s="10" t="s">
        <v>4</v>
      </c>
      <c r="F15" s="10" t="s">
        <v>9523</v>
      </c>
      <c r="G15" s="10"/>
      <c r="H15" s="10" t="s">
        <v>16243</v>
      </c>
      <c r="I15" s="10" t="s">
        <v>244</v>
      </c>
      <c r="J15" s="10"/>
      <c r="K15" s="10" t="s">
        <v>292</v>
      </c>
      <c r="L15" s="10"/>
      <c r="M15" s="10"/>
      <c r="N15" s="10"/>
      <c r="O15" s="10"/>
      <c r="P15" s="10"/>
      <c r="Q15" s="10"/>
      <c r="R15" s="10"/>
    </row>
    <row r="16" spans="1:18" ht="33.75" x14ac:dyDescent="0.2">
      <c r="A16" s="12" t="str">
        <f t="shared" si="0"/>
        <v>0012</v>
      </c>
      <c r="B16" s="10" t="s">
        <v>19043</v>
      </c>
      <c r="C16" s="10" t="s">
        <v>3</v>
      </c>
      <c r="D16" s="11">
        <v>41899000</v>
      </c>
      <c r="E16" s="10" t="s">
        <v>4</v>
      </c>
      <c r="F16" s="10" t="s">
        <v>9523</v>
      </c>
      <c r="G16" s="10"/>
      <c r="H16" s="1">
        <v>60130000</v>
      </c>
      <c r="I16" s="10" t="s">
        <v>244</v>
      </c>
      <c r="J16" s="10"/>
      <c r="K16" s="10" t="s">
        <v>293</v>
      </c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>0013</v>
      </c>
      <c r="B17" s="10" t="s">
        <v>19044</v>
      </c>
      <c r="C17" s="10" t="s">
        <v>3</v>
      </c>
      <c r="D17" s="11">
        <v>10833000</v>
      </c>
      <c r="E17" s="10" t="s">
        <v>4</v>
      </c>
      <c r="F17" s="10" t="s">
        <v>9526</v>
      </c>
      <c r="G17" s="10"/>
      <c r="H17" s="10" t="s">
        <v>17627</v>
      </c>
      <c r="I17" s="10" t="s">
        <v>244</v>
      </c>
      <c r="J17" s="10"/>
      <c r="K17" s="10" t="s">
        <v>292</v>
      </c>
      <c r="L17" s="10"/>
      <c r="M17" s="10"/>
      <c r="N17" s="10"/>
      <c r="O17" s="10"/>
      <c r="P17" s="10"/>
      <c r="Q17" s="10"/>
      <c r="R17" s="10"/>
    </row>
    <row r="18" spans="1:18" ht="22.5" x14ac:dyDescent="0.2">
      <c r="A18" s="12" t="str">
        <f t="shared" si="0"/>
        <v>0014</v>
      </c>
      <c r="B18" s="10" t="s">
        <v>19045</v>
      </c>
      <c r="C18" s="10" t="s">
        <v>3</v>
      </c>
      <c r="D18" s="11">
        <v>1666000</v>
      </c>
      <c r="E18" s="10" t="s">
        <v>4</v>
      </c>
      <c r="F18" s="10" t="s">
        <v>9524</v>
      </c>
      <c r="G18" s="10"/>
      <c r="H18" s="10" t="s">
        <v>16769</v>
      </c>
      <c r="I18" s="10" t="s">
        <v>244</v>
      </c>
      <c r="J18" s="10"/>
      <c r="K18" s="10" t="s">
        <v>292</v>
      </c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>0015</v>
      </c>
      <c r="B19" s="10" t="s">
        <v>19046</v>
      </c>
      <c r="C19" s="10" t="s">
        <v>3</v>
      </c>
      <c r="D19" s="11">
        <v>2500000</v>
      </c>
      <c r="E19" s="10" t="s">
        <v>4</v>
      </c>
      <c r="F19" s="10" t="s">
        <v>9525</v>
      </c>
      <c r="G19" s="10"/>
      <c r="H19" s="10" t="s">
        <v>18248</v>
      </c>
      <c r="I19" s="10" t="s">
        <v>244</v>
      </c>
      <c r="J19" s="10"/>
      <c r="K19" s="10" t="s">
        <v>292</v>
      </c>
      <c r="L19" s="10"/>
      <c r="M19" s="10"/>
      <c r="N19" s="10"/>
      <c r="O19" s="10"/>
      <c r="P19" s="10"/>
      <c r="Q19" s="10"/>
      <c r="R19" s="10"/>
    </row>
    <row r="20" spans="1:18" ht="22.5" x14ac:dyDescent="0.2">
      <c r="A20" s="12" t="str">
        <f t="shared" si="0"/>
        <v>0016</v>
      </c>
      <c r="B20" s="10" t="s">
        <v>19047</v>
      </c>
      <c r="C20" s="10" t="s">
        <v>3</v>
      </c>
      <c r="D20" s="11">
        <v>2500000</v>
      </c>
      <c r="E20" s="10" t="s">
        <v>4</v>
      </c>
      <c r="F20" s="10" t="s">
        <v>9523</v>
      </c>
      <c r="G20" s="10"/>
      <c r="H20" s="10" t="s">
        <v>18431</v>
      </c>
      <c r="I20" s="10" t="s">
        <v>244</v>
      </c>
      <c r="J20" s="10"/>
      <c r="K20" s="10" t="s">
        <v>292</v>
      </c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>0017</v>
      </c>
      <c r="B21" s="10" t="s">
        <v>19048</v>
      </c>
      <c r="C21" s="10" t="s">
        <v>3</v>
      </c>
      <c r="D21" s="11">
        <v>2500000</v>
      </c>
      <c r="E21" s="10" t="s">
        <v>4</v>
      </c>
      <c r="F21" s="10" t="s">
        <v>9525</v>
      </c>
      <c r="G21" s="10"/>
      <c r="H21" s="10" t="s">
        <v>18399</v>
      </c>
      <c r="I21" s="10" t="s">
        <v>244</v>
      </c>
      <c r="J21" s="10"/>
      <c r="K21" s="10" t="s">
        <v>292</v>
      </c>
      <c r="L21" s="10"/>
      <c r="M21" s="10"/>
      <c r="N21" s="10"/>
      <c r="O21" s="10"/>
      <c r="P21" s="10"/>
      <c r="Q21" s="10"/>
      <c r="R21" s="10"/>
    </row>
    <row r="22" spans="1:18" ht="45" x14ac:dyDescent="0.2">
      <c r="A22" s="12" t="str">
        <f t="shared" si="0"/>
        <v>0018</v>
      </c>
      <c r="B22" s="10" t="s">
        <v>19049</v>
      </c>
      <c r="C22" s="10" t="s">
        <v>1</v>
      </c>
      <c r="D22" s="11">
        <v>11666000</v>
      </c>
      <c r="E22" s="10" t="s">
        <v>4</v>
      </c>
      <c r="F22" s="10" t="s">
        <v>9524</v>
      </c>
      <c r="G22" s="10"/>
      <c r="H22" s="10" t="s">
        <v>15935</v>
      </c>
      <c r="I22" s="10" t="s">
        <v>244</v>
      </c>
      <c r="J22" s="10"/>
      <c r="K22" s="10" t="s">
        <v>292</v>
      </c>
      <c r="L22" s="10"/>
      <c r="M22" s="10"/>
      <c r="N22" s="10"/>
      <c r="O22" s="10"/>
      <c r="P22" s="10"/>
      <c r="Q22" s="10"/>
      <c r="R22" s="10"/>
    </row>
    <row r="23" spans="1:18" ht="33.75" x14ac:dyDescent="0.2">
      <c r="A23" s="12" t="str">
        <f>IF(LEN(B23)&gt;1,TEXT(ROW(B23)-4,"0000"),(IF(LEN(#REF!)&gt;1,"unesite naziv","")))</f>
        <v>0019</v>
      </c>
      <c r="B23" s="10" t="s">
        <v>19055</v>
      </c>
      <c r="C23" s="10" t="s">
        <v>3</v>
      </c>
      <c r="D23" s="11">
        <v>2000000</v>
      </c>
      <c r="E23" s="10" t="s">
        <v>4</v>
      </c>
      <c r="F23" s="10" t="s">
        <v>9523</v>
      </c>
      <c r="G23" s="10"/>
      <c r="H23" s="10" t="s">
        <v>17694</v>
      </c>
      <c r="I23" s="10" t="s">
        <v>244</v>
      </c>
      <c r="J23" s="10"/>
      <c r="K23" s="10" t="s">
        <v>292</v>
      </c>
      <c r="L23" s="10"/>
      <c r="M23" s="10"/>
      <c r="N23" s="10"/>
      <c r="O23" s="10"/>
      <c r="P23" s="10"/>
      <c r="Q23" s="10"/>
      <c r="R23" s="10"/>
    </row>
    <row r="24" spans="1:18" ht="33.75" x14ac:dyDescent="0.2">
      <c r="A24" s="12" t="str">
        <f t="shared" si="0"/>
        <v>0020</v>
      </c>
      <c r="B24" s="10" t="s">
        <v>19054</v>
      </c>
      <c r="C24" s="10" t="s">
        <v>3</v>
      </c>
      <c r="D24" s="11">
        <v>15000000</v>
      </c>
      <c r="E24" s="10" t="s">
        <v>4</v>
      </c>
      <c r="F24" s="10" t="s">
        <v>9524</v>
      </c>
      <c r="G24" s="10"/>
      <c r="H24" s="10" t="s">
        <v>17694</v>
      </c>
      <c r="I24" s="10" t="s">
        <v>244</v>
      </c>
      <c r="J24" s="10"/>
      <c r="K24" s="10" t="s">
        <v>292</v>
      </c>
      <c r="L24" s="10"/>
      <c r="M24" s="10"/>
      <c r="N24" s="10"/>
      <c r="O24" s="10"/>
      <c r="P24" s="10"/>
      <c r="Q24" s="10"/>
      <c r="R24" s="10"/>
    </row>
    <row r="25" spans="1:18" ht="22.5" x14ac:dyDescent="0.2">
      <c r="A25" s="12" t="str">
        <f t="shared" si="0"/>
        <v>0021</v>
      </c>
      <c r="B25" s="10" t="s">
        <v>19056</v>
      </c>
      <c r="C25" s="10" t="s">
        <v>3</v>
      </c>
      <c r="D25" s="11">
        <v>1500000</v>
      </c>
      <c r="E25" s="10" t="s">
        <v>4</v>
      </c>
      <c r="F25" s="10" t="s">
        <v>9526</v>
      </c>
      <c r="G25" s="10"/>
      <c r="H25" s="10" t="s">
        <v>18356</v>
      </c>
      <c r="I25" s="10" t="s">
        <v>244</v>
      </c>
      <c r="J25" s="10"/>
      <c r="K25" s="10" t="s">
        <v>292</v>
      </c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ref="A64:A127" si="1">IF(LEN(B64)&gt;1,TEXT(ROW(B64)-4,"0000"),(IF(LEN(B65)&gt;1,"unesite naziv","")))</f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1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si="1"/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ref="A128:A191" si="2">IF(LEN(B128)&gt;1,TEXT(ROW(B128)-4,"0000"),(IF(LEN(B129)&gt;1,"unesite naziv","")))</f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2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si="2"/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ref="A192:A255" si="3">IF(LEN(B192)&gt;1,TEXT(ROW(B192)-4,"0000"),(IF(LEN(B193)&gt;1,"unesite naziv","")))</f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3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si="3"/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ref="A256:A319" si="4">IF(LEN(B256)&gt;1,TEXT(ROW(B256)-4,"0000"),(IF(LEN(B257)&gt;1,"unesite naziv","")))</f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4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si="4"/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ref="A320:A383" si="5">IF(LEN(B320)&gt;1,TEXT(ROW(B320)-4,"0000"),(IF(LEN(B321)&gt;1,"unesite naziv","")))</f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5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si="5"/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ref="A384:A447" si="6">IF(LEN(B384)&gt;1,TEXT(ROW(B384)-4,"0000"),(IF(LEN(B385)&gt;1,"unesite naziv","")))</f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6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si="6"/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ref="A448:A511" si="7">IF(LEN(B448)&gt;1,TEXT(ROW(B448)-4,"0000"),(IF(LEN(B449)&gt;1,"unesite naziv","")))</f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7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si="7"/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ref="A512:A575" si="8">IF(LEN(B512)&gt;1,TEXT(ROW(B512)-4,"0000"),(IF(LEN(B513)&gt;1,"unesite naziv","")))</f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8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si="8"/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ref="A576:A639" si="9">IF(LEN(B576)&gt;1,TEXT(ROW(B576)-4,"0000"),(IF(LEN(B577)&gt;1,"unesite naziv","")))</f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9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si="9"/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ref="A640:A703" si="10">IF(LEN(B640)&gt;1,TEXT(ROW(B640)-4,"0000"),(IF(LEN(B641)&gt;1,"unesite naziv","")))</f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10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si="10"/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ref="A704:A767" si="11">IF(LEN(B704)&gt;1,TEXT(ROW(B704)-4,"0000"),(IF(LEN(B705)&gt;1,"unesite naziv","")))</f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1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si="11"/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ref="A768:A831" si="12">IF(LEN(B768)&gt;1,TEXT(ROW(B768)-4,"0000"),(IF(LEN(B769)&gt;1,"unesite naziv","")))</f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2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si="12"/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ref="A832:A895" si="13">IF(LEN(B832)&gt;1,TEXT(ROW(B832)-4,"0000"),(IF(LEN(B833)&gt;1,"unesite naziv","")))</f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3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si="13"/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ref="A896:A959" si="14">IF(LEN(B896)&gt;1,TEXT(ROW(B896)-4,"0000"),(IF(LEN(B897)&gt;1,"unesite naziv","")))</f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4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si="14"/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ref="A960:A1023" si="15">IF(LEN(B960)&gt;1,TEXT(ROW(B960)-4,"0000"),(IF(LEN(B961)&gt;1,"unesite naziv","")))</f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5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si="15"/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ref="A1024:A1087" si="16">IF(LEN(B1024)&gt;1,TEXT(ROW(B1024)-4,"0000"),(IF(LEN(B1025)&gt;1,"unesite naziv","")))</f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6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si="16"/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ref="A1088:A1151" si="17">IF(LEN(B1088)&gt;1,TEXT(ROW(B1088)-4,"0000"),(IF(LEN(B1089)&gt;1,"unesite naziv","")))</f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7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si="17"/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ref="A1152:A1215" si="18">IF(LEN(B1152)&gt;1,TEXT(ROW(B1152)-4,"0000"),(IF(LEN(B1153)&gt;1,"unesite naziv","")))</f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8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si="18"/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</row>
    <row r="1197" spans="1:18" x14ac:dyDescent="0.2">
      <c r="A1197" s="12" t="str">
        <f t="shared" si="18"/>
        <v/>
      </c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ref="A1216:A1279" si="19">IF(LEN(B1216)&gt;1,TEXT(ROW(B1216)-4,"0000"),(IF(LEN(B1217)&gt;1,"unesite naziv","")))</f>
        <v/>
      </c>
    </row>
    <row r="1217" spans="1:1" x14ac:dyDescent="0.2">
      <c r="A1217" s="12" t="str">
        <f t="shared" si="19"/>
        <v/>
      </c>
    </row>
    <row r="1218" spans="1:1" x14ac:dyDescent="0.2">
      <c r="A1218" s="12" t="str">
        <f t="shared" si="19"/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ref="A1280:A1343" si="20">IF(LEN(B1280)&gt;1,TEXT(ROW(B1280)-4,"0000"),(IF(LEN(B1281)&gt;1,"unesite naziv","")))</f>
        <v/>
      </c>
    </row>
    <row r="1281" spans="1:1" x14ac:dyDescent="0.2">
      <c r="A1281" s="12" t="str">
        <f t="shared" si="20"/>
        <v/>
      </c>
    </row>
    <row r="1282" spans="1:1" x14ac:dyDescent="0.2">
      <c r="A1282" s="12" t="str">
        <f t="shared" si="20"/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ref="A1344:A1407" si="21">IF(LEN(B1344)&gt;1,TEXT(ROW(B1344)-4,"0000"),(IF(LEN(B1345)&gt;1,"unesite naziv","")))</f>
        <v/>
      </c>
    </row>
    <row r="1345" spans="1:1" x14ac:dyDescent="0.2">
      <c r="A1345" s="12" t="str">
        <f t="shared" si="21"/>
        <v/>
      </c>
    </row>
    <row r="1346" spans="1:1" x14ac:dyDescent="0.2">
      <c r="A1346" s="12" t="str">
        <f t="shared" si="21"/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ref="A1408:A1471" si="22">IF(LEN(B1408)&gt;1,TEXT(ROW(B1408)-4,"0000"),(IF(LEN(B1409)&gt;1,"unesite naziv","")))</f>
        <v/>
      </c>
    </row>
    <row r="1409" spans="1:1" x14ac:dyDescent="0.2">
      <c r="A1409" s="12" t="str">
        <f t="shared" si="22"/>
        <v/>
      </c>
    </row>
    <row r="1410" spans="1:1" x14ac:dyDescent="0.2">
      <c r="A1410" s="12" t="str">
        <f t="shared" si="22"/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ref="A1472:A1535" si="23">IF(LEN(B1472)&gt;1,TEXT(ROW(B1472)-4,"0000"),(IF(LEN(B1473)&gt;1,"unesite naziv","")))</f>
        <v/>
      </c>
    </row>
    <row r="1473" spans="1:1" x14ac:dyDescent="0.2">
      <c r="A1473" s="12" t="str">
        <f t="shared" si="23"/>
        <v/>
      </c>
    </row>
    <row r="1474" spans="1:1" x14ac:dyDescent="0.2">
      <c r="A1474" s="12" t="str">
        <f t="shared" si="23"/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ref="A1536:A1599" si="24">IF(LEN(B1536)&gt;1,TEXT(ROW(B1536)-4,"0000"),(IF(LEN(B1537)&gt;1,"unesite naziv","")))</f>
        <v/>
      </c>
    </row>
    <row r="1537" spans="1:1" x14ac:dyDescent="0.2">
      <c r="A1537" s="12" t="str">
        <f t="shared" si="24"/>
        <v/>
      </c>
    </row>
    <row r="1538" spans="1:1" x14ac:dyDescent="0.2">
      <c r="A1538" s="12" t="str">
        <f t="shared" si="24"/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ref="A1600:A1663" si="25">IF(LEN(B1600)&gt;1,TEXT(ROW(B1600)-4,"0000"),(IF(LEN(B1601)&gt;1,"unesite naziv","")))</f>
        <v/>
      </c>
    </row>
    <row r="1601" spans="1:1" x14ac:dyDescent="0.2">
      <c r="A1601" s="12" t="str">
        <f t="shared" si="25"/>
        <v/>
      </c>
    </row>
    <row r="1602" spans="1:1" x14ac:dyDescent="0.2">
      <c r="A1602" s="12" t="str">
        <f t="shared" si="25"/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ref="A1664:A1727" si="26">IF(LEN(B1664)&gt;1,TEXT(ROW(B1664)-4,"0000"),(IF(LEN(B1665)&gt;1,"unesite naziv","")))</f>
        <v/>
      </c>
    </row>
    <row r="1665" spans="1:1" x14ac:dyDescent="0.2">
      <c r="A1665" s="12" t="str">
        <f t="shared" si="26"/>
        <v/>
      </c>
    </row>
    <row r="1666" spans="1:1" x14ac:dyDescent="0.2">
      <c r="A1666" s="12" t="str">
        <f t="shared" si="26"/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ref="A1728:A1791" si="27">IF(LEN(B1728)&gt;1,TEXT(ROW(B1728)-4,"0000"),(IF(LEN(B1729)&gt;1,"unesite naziv","")))</f>
        <v/>
      </c>
    </row>
    <row r="1729" spans="1:1" x14ac:dyDescent="0.2">
      <c r="A1729" s="12" t="str">
        <f t="shared" si="27"/>
        <v/>
      </c>
    </row>
    <row r="1730" spans="1:1" x14ac:dyDescent="0.2">
      <c r="A1730" s="12" t="str">
        <f t="shared" si="27"/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ref="A1792:A1855" si="28">IF(LEN(B1792)&gt;1,TEXT(ROW(B1792)-4,"0000"),(IF(LEN(B1793)&gt;1,"unesite naziv","")))</f>
        <v/>
      </c>
    </row>
    <row r="1793" spans="1:1" x14ac:dyDescent="0.2">
      <c r="A1793" s="12" t="str">
        <f t="shared" si="28"/>
        <v/>
      </c>
    </row>
    <row r="1794" spans="1:1" x14ac:dyDescent="0.2">
      <c r="A1794" s="12" t="str">
        <f t="shared" si="28"/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ref="A1856:A1919" si="29">IF(LEN(B1856)&gt;1,TEXT(ROW(B1856)-4,"0000"),(IF(LEN(B1857)&gt;1,"unesite naziv","")))</f>
        <v/>
      </c>
    </row>
    <row r="1857" spans="1:1" x14ac:dyDescent="0.2">
      <c r="A1857" s="12" t="str">
        <f t="shared" si="29"/>
        <v/>
      </c>
    </row>
    <row r="1858" spans="1:1" x14ac:dyDescent="0.2">
      <c r="A1858" s="12" t="str">
        <f t="shared" si="29"/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ref="A1920:A1983" si="30">IF(LEN(B1920)&gt;1,TEXT(ROW(B1920)-4,"0000"),(IF(LEN(B1921)&gt;1,"unesite naziv","")))</f>
        <v/>
      </c>
    </row>
    <row r="1921" spans="1:1" x14ac:dyDescent="0.2">
      <c r="A1921" s="12" t="str">
        <f t="shared" si="30"/>
        <v/>
      </c>
    </row>
    <row r="1922" spans="1:1" x14ac:dyDescent="0.2">
      <c r="A1922" s="12" t="str">
        <f t="shared" si="30"/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ref="A1984:A2047" si="31">IF(LEN(B1984)&gt;1,TEXT(ROW(B1984)-4,"0000"),(IF(LEN(B1985)&gt;1,"unesite naziv","")))</f>
        <v/>
      </c>
    </row>
    <row r="1985" spans="1:1" x14ac:dyDescent="0.2">
      <c r="A1985" s="12" t="str">
        <f t="shared" si="31"/>
        <v/>
      </c>
    </row>
    <row r="1986" spans="1:1" x14ac:dyDescent="0.2">
      <c r="A1986" s="12" t="str">
        <f t="shared" si="31"/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ref="A2048:A2111" si="32">IF(LEN(B2048)&gt;1,TEXT(ROW(B2048)-4,"0000"),(IF(LEN(B2049)&gt;1,"unesite naziv","")))</f>
        <v/>
      </c>
    </row>
    <row r="2049" spans="1:1" x14ac:dyDescent="0.2">
      <c r="A2049" s="12" t="str">
        <f t="shared" si="32"/>
        <v/>
      </c>
    </row>
    <row r="2050" spans="1:1" x14ac:dyDescent="0.2">
      <c r="A2050" s="12" t="str">
        <f t="shared" si="32"/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ref="A2112:A2175" si="33">IF(LEN(B2112)&gt;1,TEXT(ROW(B2112)-4,"0000"),(IF(LEN(B2113)&gt;1,"unesite naziv","")))</f>
        <v/>
      </c>
    </row>
    <row r="2113" spans="1:1" x14ac:dyDescent="0.2">
      <c r="A2113" s="12" t="str">
        <f t="shared" si="33"/>
        <v/>
      </c>
    </row>
    <row r="2114" spans="1:1" x14ac:dyDescent="0.2">
      <c r="A2114" s="12" t="str">
        <f t="shared" si="33"/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ref="A2176:A2239" si="34">IF(LEN(B2176)&gt;1,TEXT(ROW(B2176)-4,"0000"),(IF(LEN(B2177)&gt;1,"unesite naziv","")))</f>
        <v/>
      </c>
    </row>
    <row r="2177" spans="1:1" x14ac:dyDescent="0.2">
      <c r="A2177" s="12" t="str">
        <f t="shared" si="34"/>
        <v/>
      </c>
    </row>
    <row r="2178" spans="1:1" x14ac:dyDescent="0.2">
      <c r="A2178" s="12" t="str">
        <f t="shared" si="34"/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ref="A2240:A2303" si="35">IF(LEN(B2240)&gt;1,TEXT(ROW(B2240)-4,"0000"),(IF(LEN(B2241)&gt;1,"unesite naziv","")))</f>
        <v/>
      </c>
    </row>
    <row r="2241" spans="1:1" x14ac:dyDescent="0.2">
      <c r="A2241" s="12" t="str">
        <f t="shared" si="35"/>
        <v/>
      </c>
    </row>
    <row r="2242" spans="1:1" x14ac:dyDescent="0.2">
      <c r="A2242" s="12" t="str">
        <f t="shared" si="35"/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ref="A2304:A2367" si="36">IF(LEN(B2304)&gt;1,TEXT(ROW(B2304)-4,"0000"),(IF(LEN(B2305)&gt;1,"unesite naziv","")))</f>
        <v/>
      </c>
    </row>
    <row r="2305" spans="1:1" x14ac:dyDescent="0.2">
      <c r="A2305" s="12" t="str">
        <f t="shared" si="36"/>
        <v/>
      </c>
    </row>
    <row r="2306" spans="1:1" x14ac:dyDescent="0.2">
      <c r="A2306" s="12" t="str">
        <f t="shared" si="36"/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ref="A2368:A2431" si="37">IF(LEN(B2368)&gt;1,TEXT(ROW(B2368)-4,"0000"),(IF(LEN(B2369)&gt;1,"unesite naziv","")))</f>
        <v/>
      </c>
    </row>
    <row r="2369" spans="1:1" x14ac:dyDescent="0.2">
      <c r="A2369" s="12" t="str">
        <f t="shared" si="37"/>
        <v/>
      </c>
    </row>
    <row r="2370" spans="1:1" x14ac:dyDescent="0.2">
      <c r="A2370" s="12" t="str">
        <f t="shared" si="37"/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ref="A2432:A2495" si="38">IF(LEN(B2432)&gt;1,TEXT(ROW(B2432)-4,"0000"),(IF(LEN(B2433)&gt;1,"unesite naziv","")))</f>
        <v/>
      </c>
    </row>
    <row r="2433" spans="1:1" x14ac:dyDescent="0.2">
      <c r="A2433" s="12" t="str">
        <f t="shared" si="38"/>
        <v/>
      </c>
    </row>
    <row r="2434" spans="1:1" x14ac:dyDescent="0.2">
      <c r="A2434" s="12" t="str">
        <f t="shared" si="38"/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ref="A2496:A2559" si="39">IF(LEN(B2496)&gt;1,TEXT(ROW(B2496)-4,"0000"),(IF(LEN(B2497)&gt;1,"unesite naziv","")))</f>
        <v/>
      </c>
    </row>
    <row r="2497" spans="1:1" x14ac:dyDescent="0.2">
      <c r="A2497" s="12" t="str">
        <f t="shared" si="39"/>
        <v/>
      </c>
    </row>
    <row r="2498" spans="1:1" x14ac:dyDescent="0.2">
      <c r="A2498" s="12" t="str">
        <f t="shared" si="39"/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ref="A2560:A2623" si="40">IF(LEN(B2560)&gt;1,TEXT(ROW(B2560)-4,"0000"),(IF(LEN(B2561)&gt;1,"unesite naziv","")))</f>
        <v/>
      </c>
    </row>
    <row r="2561" spans="1:1" x14ac:dyDescent="0.2">
      <c r="A2561" s="12" t="str">
        <f t="shared" si="40"/>
        <v/>
      </c>
    </row>
    <row r="2562" spans="1:1" x14ac:dyDescent="0.2">
      <c r="A2562" s="12" t="str">
        <f t="shared" si="40"/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ref="A2624:A2687" si="41">IF(LEN(B2624)&gt;1,TEXT(ROW(B2624)-4,"0000"),(IF(LEN(B2625)&gt;1,"unesite naziv","")))</f>
        <v/>
      </c>
    </row>
    <row r="2625" spans="1:1" x14ac:dyDescent="0.2">
      <c r="A2625" s="12" t="str">
        <f t="shared" si="41"/>
        <v/>
      </c>
    </row>
    <row r="2626" spans="1:1" x14ac:dyDescent="0.2">
      <c r="A2626" s="12" t="str">
        <f t="shared" si="41"/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ref="A2688:A2751" si="42">IF(LEN(B2688)&gt;1,TEXT(ROW(B2688)-4,"0000"),(IF(LEN(B2689)&gt;1,"unesite naziv","")))</f>
        <v/>
      </c>
    </row>
    <row r="2689" spans="1:1" x14ac:dyDescent="0.2">
      <c r="A2689" s="12" t="str">
        <f t="shared" si="42"/>
        <v/>
      </c>
    </row>
    <row r="2690" spans="1:1" x14ac:dyDescent="0.2">
      <c r="A2690" s="12" t="str">
        <f t="shared" si="42"/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ref="A2752:A2815" si="43">IF(LEN(B2752)&gt;1,TEXT(ROW(B2752)-4,"0000"),(IF(LEN(B2753)&gt;1,"unesite naziv","")))</f>
        <v/>
      </c>
    </row>
    <row r="2753" spans="1:1" x14ac:dyDescent="0.2">
      <c r="A2753" s="12" t="str">
        <f t="shared" si="43"/>
        <v/>
      </c>
    </row>
    <row r="2754" spans="1:1" x14ac:dyDescent="0.2">
      <c r="A2754" s="12" t="str">
        <f t="shared" si="43"/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ref="A2816:A2879" si="44">IF(LEN(B2816)&gt;1,TEXT(ROW(B2816)-4,"0000"),(IF(LEN(B2817)&gt;1,"unesite naziv","")))</f>
        <v/>
      </c>
    </row>
    <row r="2817" spans="1:1" x14ac:dyDescent="0.2">
      <c r="A2817" s="12" t="str">
        <f t="shared" si="44"/>
        <v/>
      </c>
    </row>
    <row r="2818" spans="1:1" x14ac:dyDescent="0.2">
      <c r="A2818" s="12" t="str">
        <f t="shared" si="44"/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ref="A2880:A2943" si="45">IF(LEN(B2880)&gt;1,TEXT(ROW(B2880)-4,"0000"),(IF(LEN(B2881)&gt;1,"unesite naziv","")))</f>
        <v/>
      </c>
    </row>
    <row r="2881" spans="1:1" x14ac:dyDescent="0.2">
      <c r="A2881" s="12" t="str">
        <f t="shared" si="45"/>
        <v/>
      </c>
    </row>
    <row r="2882" spans="1:1" x14ac:dyDescent="0.2">
      <c r="A2882" s="12" t="str">
        <f t="shared" si="45"/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ref="A2944:A3007" si="46">IF(LEN(B2944)&gt;1,TEXT(ROW(B2944)-4,"0000"),(IF(LEN(B2945)&gt;1,"unesite naziv","")))</f>
        <v/>
      </c>
    </row>
    <row r="2945" spans="1:1" x14ac:dyDescent="0.2">
      <c r="A2945" s="12" t="str">
        <f t="shared" si="46"/>
        <v/>
      </c>
    </row>
    <row r="2946" spans="1:1" x14ac:dyDescent="0.2">
      <c r="A2946" s="12" t="str">
        <f t="shared" si="46"/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ref="A3008:A3071" si="47">IF(LEN(B3008)&gt;1,TEXT(ROW(B3008)-4,"0000"),(IF(LEN(B3009)&gt;1,"unesite naziv","")))</f>
        <v/>
      </c>
    </row>
    <row r="3009" spans="1:1" x14ac:dyDescent="0.2">
      <c r="A3009" s="12" t="str">
        <f t="shared" si="47"/>
        <v/>
      </c>
    </row>
    <row r="3010" spans="1:1" x14ac:dyDescent="0.2">
      <c r="A3010" s="12" t="str">
        <f t="shared" si="47"/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ref="A3072:A3135" si="48">IF(LEN(B3072)&gt;1,TEXT(ROW(B3072)-4,"0000"),(IF(LEN(B3073)&gt;1,"unesite naziv","")))</f>
        <v/>
      </c>
    </row>
    <row r="3073" spans="1:1" x14ac:dyDescent="0.2">
      <c r="A3073" s="12" t="str">
        <f t="shared" si="48"/>
        <v/>
      </c>
    </row>
    <row r="3074" spans="1:1" x14ac:dyDescent="0.2">
      <c r="A3074" s="12" t="str">
        <f t="shared" si="48"/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ref="A3136:A3199" si="49">IF(LEN(B3136)&gt;1,TEXT(ROW(B3136)-4,"0000"),(IF(LEN(B3137)&gt;1,"unesite naziv","")))</f>
        <v/>
      </c>
    </row>
    <row r="3137" spans="1:1" x14ac:dyDescent="0.2">
      <c r="A3137" s="12" t="str">
        <f t="shared" si="49"/>
        <v/>
      </c>
    </row>
    <row r="3138" spans="1:1" x14ac:dyDescent="0.2">
      <c r="A3138" s="12" t="str">
        <f t="shared" si="49"/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ref="A3200:A3263" si="50">IF(LEN(B3200)&gt;1,TEXT(ROW(B3200)-4,"0000"),(IF(LEN(B3201)&gt;1,"unesite naziv","")))</f>
        <v/>
      </c>
    </row>
    <row r="3201" spans="1:1" x14ac:dyDescent="0.2">
      <c r="A3201" s="12" t="str">
        <f t="shared" si="50"/>
        <v/>
      </c>
    </row>
    <row r="3202" spans="1:1" x14ac:dyDescent="0.2">
      <c r="A3202" s="12" t="str">
        <f t="shared" si="50"/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ref="A3264:A3327" si="51">IF(LEN(B3264)&gt;1,TEXT(ROW(B3264)-4,"0000"),(IF(LEN(B3265)&gt;1,"unesite naziv","")))</f>
        <v/>
      </c>
    </row>
    <row r="3265" spans="1:1" x14ac:dyDescent="0.2">
      <c r="A3265" s="12" t="str">
        <f t="shared" si="51"/>
        <v/>
      </c>
    </row>
    <row r="3266" spans="1:1" x14ac:dyDescent="0.2">
      <c r="A3266" s="12" t="str">
        <f t="shared" si="51"/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ref="A3328:A3391" si="52">IF(LEN(B3328)&gt;1,TEXT(ROW(B3328)-4,"0000"),(IF(LEN(B3329)&gt;1,"unesite naziv","")))</f>
        <v/>
      </c>
    </row>
    <row r="3329" spans="1:1" x14ac:dyDescent="0.2">
      <c r="A3329" s="12" t="str">
        <f t="shared" si="52"/>
        <v/>
      </c>
    </row>
    <row r="3330" spans="1:1" x14ac:dyDescent="0.2">
      <c r="A3330" s="12" t="str">
        <f t="shared" si="52"/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ref="A3392:A3455" si="53">IF(LEN(B3392)&gt;1,TEXT(ROW(B3392)-4,"0000"),(IF(LEN(B3393)&gt;1,"unesite naziv","")))</f>
        <v/>
      </c>
    </row>
    <row r="3393" spans="1:1" x14ac:dyDescent="0.2">
      <c r="A3393" s="12" t="str">
        <f t="shared" si="53"/>
        <v/>
      </c>
    </row>
    <row r="3394" spans="1:1" x14ac:dyDescent="0.2">
      <c r="A3394" s="12" t="str">
        <f t="shared" si="53"/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ref="A3456:A3519" si="54">IF(LEN(B3456)&gt;1,TEXT(ROW(B3456)-4,"0000"),(IF(LEN(B3457)&gt;1,"unesite naziv","")))</f>
        <v/>
      </c>
    </row>
    <row r="3457" spans="1:1" x14ac:dyDescent="0.2">
      <c r="A3457" s="12" t="str">
        <f t="shared" si="54"/>
        <v/>
      </c>
    </row>
    <row r="3458" spans="1:1" x14ac:dyDescent="0.2">
      <c r="A3458" s="12" t="str">
        <f t="shared" si="54"/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ref="A3520:A3583" si="55">IF(LEN(B3520)&gt;1,TEXT(ROW(B3520)-4,"0000"),(IF(LEN(B3521)&gt;1,"unesite naziv","")))</f>
        <v/>
      </c>
    </row>
    <row r="3521" spans="1:1" x14ac:dyDescent="0.2">
      <c r="A3521" s="12" t="str">
        <f t="shared" si="55"/>
        <v/>
      </c>
    </row>
    <row r="3522" spans="1:1" x14ac:dyDescent="0.2">
      <c r="A3522" s="12" t="str">
        <f t="shared" si="55"/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ref="A3584:A3647" si="56">IF(LEN(B3584)&gt;1,TEXT(ROW(B3584)-4,"0000"),(IF(LEN(B3585)&gt;1,"unesite naziv","")))</f>
        <v/>
      </c>
    </row>
    <row r="3585" spans="1:1" x14ac:dyDescent="0.2">
      <c r="A3585" s="12" t="str">
        <f t="shared" si="56"/>
        <v/>
      </c>
    </row>
    <row r="3586" spans="1:1" x14ac:dyDescent="0.2">
      <c r="A3586" s="12" t="str">
        <f t="shared" si="56"/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ref="A3648:A3711" si="57">IF(LEN(B3648)&gt;1,TEXT(ROW(B3648)-4,"0000"),(IF(LEN(B3649)&gt;1,"unesite naziv","")))</f>
        <v/>
      </c>
    </row>
    <row r="3649" spans="1:1" x14ac:dyDescent="0.2">
      <c r="A3649" s="12" t="str">
        <f t="shared" si="57"/>
        <v/>
      </c>
    </row>
    <row r="3650" spans="1:1" x14ac:dyDescent="0.2">
      <c r="A3650" s="12" t="str">
        <f t="shared" si="57"/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ref="A3712:A3775" si="58">IF(LEN(B3712)&gt;1,TEXT(ROW(B3712)-4,"0000"),(IF(LEN(B3713)&gt;1,"unesite naziv","")))</f>
        <v/>
      </c>
    </row>
    <row r="3713" spans="1:1" x14ac:dyDescent="0.2">
      <c r="A3713" s="12" t="str">
        <f t="shared" si="58"/>
        <v/>
      </c>
    </row>
    <row r="3714" spans="1:1" x14ac:dyDescent="0.2">
      <c r="A3714" s="12" t="str">
        <f t="shared" si="58"/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ref="A3776:A3839" si="59">IF(LEN(B3776)&gt;1,TEXT(ROW(B3776)-4,"0000"),(IF(LEN(B3777)&gt;1,"unesite naziv","")))</f>
        <v/>
      </c>
    </row>
    <row r="3777" spans="1:1" x14ac:dyDescent="0.2">
      <c r="A3777" s="12" t="str">
        <f t="shared" si="59"/>
        <v/>
      </c>
    </row>
    <row r="3778" spans="1:1" x14ac:dyDescent="0.2">
      <c r="A3778" s="12" t="str">
        <f t="shared" si="59"/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ref="A3840:A3903" si="60">IF(LEN(B3840)&gt;1,TEXT(ROW(B3840)-4,"0000"),(IF(LEN(B3841)&gt;1,"unesite naziv","")))</f>
        <v/>
      </c>
    </row>
    <row r="3841" spans="1:1" x14ac:dyDescent="0.2">
      <c r="A3841" s="12" t="str">
        <f t="shared" si="60"/>
        <v/>
      </c>
    </row>
    <row r="3842" spans="1:1" x14ac:dyDescent="0.2">
      <c r="A3842" s="12" t="str">
        <f t="shared" si="60"/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ref="A3904:A3967" si="61">IF(LEN(B3904)&gt;1,TEXT(ROW(B3904)-4,"0000"),(IF(LEN(B3905)&gt;1,"unesite naziv","")))</f>
        <v/>
      </c>
    </row>
    <row r="3905" spans="1:1" x14ac:dyDescent="0.2">
      <c r="A3905" s="12" t="str">
        <f t="shared" si="61"/>
        <v/>
      </c>
    </row>
    <row r="3906" spans="1:1" x14ac:dyDescent="0.2">
      <c r="A3906" s="12" t="str">
        <f t="shared" si="61"/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ref="A3968:A4031" si="62">IF(LEN(B3968)&gt;1,TEXT(ROW(B3968)-4,"0000"),(IF(LEN(B3969)&gt;1,"unesite naziv","")))</f>
        <v/>
      </c>
    </row>
    <row r="3969" spans="1:1" x14ac:dyDescent="0.2">
      <c r="A3969" s="12" t="str">
        <f t="shared" si="62"/>
        <v/>
      </c>
    </row>
    <row r="3970" spans="1:1" x14ac:dyDescent="0.2">
      <c r="A3970" s="12" t="str">
        <f t="shared" si="62"/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ref="A4032:A4068" si="63">IF(LEN(B4032)&gt;1,TEXT(ROW(B4032)-4,"0000"),(IF(LEN(B4033)&gt;1,"unesite naziv","")))</f>
        <v/>
      </c>
    </row>
    <row r="4033" spans="1:1" x14ac:dyDescent="0.2">
      <c r="A4033" s="12" t="str">
        <f t="shared" si="63"/>
        <v/>
      </c>
    </row>
    <row r="4034" spans="1:1" x14ac:dyDescent="0.2">
      <c r="A4034" s="12" t="str">
        <f t="shared" si="63"/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78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CPV!$B$2:$B$10547</xm:f>
          </x14:formula1>
          <xm:sqref>H5:H15 G16 H17:H875</xm:sqref>
        </x14:dataValidation>
        <x14:dataValidation type="list" allowBlank="1" showInputMessage="1" showErrorMessage="1">
          <x14:formula1>
            <xm:f>ContractType!$B$2:$B$100</xm:f>
          </x14:formula1>
          <xm:sqref>C5:C877</xm:sqref>
        </x14:dataValidation>
        <x14:dataValidation type="list" allowBlank="1" showInputMessage="1" showErrorMessage="1">
          <x14:formula1>
            <xm:f>ProcedureType!$B$2:$B$100</xm:f>
          </x14:formula1>
          <xm:sqref>E5:E877</xm:sqref>
        </x14:dataValidation>
        <x14:dataValidation type="list" allowBlank="1" showInputMessage="1" showErrorMessage="1">
          <x14:formula1>
            <xm:f>Quarter!$B$2:$B$100</xm:f>
          </x14:formula1>
          <xm:sqref>F5:F878</xm:sqref>
        </x14:dataValidation>
        <x14:dataValidation type="list" allowBlank="1" showInputMessage="1" showErrorMessage="1">
          <x14:formula1>
            <xm:f>NUTS!$B$2:$B$100</xm:f>
          </x14:formula1>
          <xm:sqref>I5:I873</xm:sqref>
        </x14:dataValidation>
        <x14:dataValidation type="list" allowBlank="1" showInputMessage="1" showErrorMessage="1">
          <x14:formula1>
            <xm:f>YesNo!$B$2:$B$100</xm:f>
          </x14:formula1>
          <xm:sqref>Q5:Q873 N5:N874 K5:L875</xm:sqref>
        </x14:dataValidation>
        <x14:dataValidation type="list" allowBlank="1" showInputMessage="1" showErrorMessage="1">
          <x14:formula1>
            <xm:f>Technique!$B$2:$B$100</xm:f>
          </x14:formula1>
          <xm:sqref>M5:M874</xm:sqref>
        </x14:dataValidation>
        <x14:dataValidation type="list" allowBlank="1" showInputMessage="1" showErrorMessage="1">
          <x14:formula1>
            <xm:f>CentralPurchasingBodies!$B$2:$B$100</xm:f>
          </x14:formula1>
          <xm:sqref>O5:O874</xm:sqref>
        </x14:dataValidation>
        <x14:dataValidation type="list" allowBlank="1" showInputMessage="1" showErrorMessage="1">
          <x14:formula1>
            <xm:f>CPCategories!$B$2:$B$100</xm:f>
          </x14:formula1>
          <xm:sqref>P5:P874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B4" sqref="B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8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DF457A5A-DDDC-47CC-ADD8-89C22836DD93}">
  <ds:schemaRefs/>
</ds:datastoreItem>
</file>

<file path=customXml/itemProps10.xml><?xml version="1.0" encoding="utf-8"?>
<ds:datastoreItem xmlns:ds="http://schemas.openxmlformats.org/officeDocument/2006/customXml" ds:itemID="{35E8DF12-86EE-4FC8-AC50-37AC05960CF9}">
  <ds:schemaRefs/>
</ds:datastoreItem>
</file>

<file path=customXml/itemProps11.xml><?xml version="1.0" encoding="utf-8"?>
<ds:datastoreItem xmlns:ds="http://schemas.openxmlformats.org/officeDocument/2006/customXml" ds:itemID="{43CA78F4-099B-4994-A7C9-58F418A2550D}">
  <ds:schemaRefs/>
</ds:datastoreItem>
</file>

<file path=customXml/itemProps12.xml><?xml version="1.0" encoding="utf-8"?>
<ds:datastoreItem xmlns:ds="http://schemas.openxmlformats.org/officeDocument/2006/customXml" ds:itemID="{4D04AE63-AD15-48F6-B541-5940964CB851}">
  <ds:schemaRefs/>
</ds:datastoreItem>
</file>

<file path=customXml/itemProps13.xml><?xml version="1.0" encoding="utf-8"?>
<ds:datastoreItem xmlns:ds="http://schemas.openxmlformats.org/officeDocument/2006/customXml" ds:itemID="{4299A46E-FC44-4645-A840-37152B90BDC9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6E4436B6-2760-48C9-BC3E-76B6163A1BF8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DE136DBF-87DA-4BD7-9B75-78D092090421}">
  <ds:schemaRefs/>
</ds:datastoreItem>
</file>

<file path=customXml/itemProps2.xml><?xml version="1.0" encoding="utf-8"?>
<ds:datastoreItem xmlns:ds="http://schemas.openxmlformats.org/officeDocument/2006/customXml" ds:itemID="{5C6FCAC8-652E-4C50-9776-A7081E1923B0}">
  <ds:schemaRefs/>
</ds:datastoreItem>
</file>

<file path=customXml/itemProps3.xml><?xml version="1.0" encoding="utf-8"?>
<ds:datastoreItem xmlns:ds="http://schemas.openxmlformats.org/officeDocument/2006/customXml" ds:itemID="{93837C7B-2E47-4E96-B380-83FDAEF764B4}">
  <ds:schemaRefs/>
</ds:datastoreItem>
</file>

<file path=customXml/itemProps4.xml><?xml version="1.0" encoding="utf-8"?>
<ds:datastoreItem xmlns:ds="http://schemas.openxmlformats.org/officeDocument/2006/customXml" ds:itemID="{53F4EA4D-EDC6-4D99-B6B5-111E98D7B7D3}">
  <ds:schemaRefs/>
</ds:datastoreItem>
</file>

<file path=customXml/itemProps5.xml><?xml version="1.0" encoding="utf-8"?>
<ds:datastoreItem xmlns:ds="http://schemas.openxmlformats.org/officeDocument/2006/customXml" ds:itemID="{C27EC4A4-33C3-466D-8422-21EBFEF37E92}">
  <ds:schemaRefs/>
</ds:datastoreItem>
</file>

<file path=customXml/itemProps6.xml><?xml version="1.0" encoding="utf-8"?>
<ds:datastoreItem xmlns:ds="http://schemas.openxmlformats.org/officeDocument/2006/customXml" ds:itemID="{1FA612F6-8586-4ABD-9DEC-5D58001EA6C5}">
  <ds:schemaRefs/>
</ds:datastoreItem>
</file>

<file path=customXml/itemProps7.xml><?xml version="1.0" encoding="utf-8"?>
<ds:datastoreItem xmlns:ds="http://schemas.openxmlformats.org/officeDocument/2006/customXml" ds:itemID="{4E6AE63D-286B-483B-81B9-F8365691E4E8}">
  <ds:schemaRefs/>
</ds:datastoreItem>
</file>

<file path=customXml/itemProps8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CC648CA4-62E5-4518-A205-B4E617E8A7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JVN 1</cp:lastModifiedBy>
  <cp:lastPrinted>2024-01-24T12:44:01Z</cp:lastPrinted>
  <dcterms:created xsi:type="dcterms:W3CDTF">2018-12-26T17:36:00Z</dcterms:created>
  <dcterms:modified xsi:type="dcterms:W3CDTF">2024-01-24T12:55:37Z</dcterms:modified>
</cp:coreProperties>
</file>